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d.docs.live.net/b7d9dceac6341c02/Masaüstü/"/>
    </mc:Choice>
  </mc:AlternateContent>
  <xr:revisionPtr revIDLastSave="0" documentId="8_{4C1C5D04-5803-4A25-95DD-B0B4A56796FB}" xr6:coauthVersionLast="47" xr6:coauthVersionMax="47" xr10:uidLastSave="{00000000-0000-0000-0000-000000000000}"/>
  <bookViews>
    <workbookView xWindow="-98" yWindow="-98" windowWidth="23236" windowHeight="13875" tabRatio="809" activeTab="2" xr2:uid="{00000000-000D-0000-FFFF-FFFF00000000}"/>
  </bookViews>
  <sheets>
    <sheet name="Doküman Hakkında" sheetId="5" r:id="rId1"/>
    <sheet name="Tanımlamalar" sheetId="4" r:id="rId2"/>
    <sheet name="Risk Kayıt ve İlave Risk Yön." sheetId="3" r:id="rId3"/>
    <sheet name="Katılımcı Değerlendirmeleri" sheetId="8" r:id="rId4"/>
    <sheet name="Risk Haritası" sheetId="6" r:id="rId5"/>
  </sheets>
  <externalReferences>
    <externalReference r:id="rId6"/>
    <externalReference r:id="rId7"/>
    <externalReference r:id="rId8"/>
  </externalReferences>
  <definedNames>
    <definedName name="_xlnm._FilterDatabase" localSheetId="2" hidden="1">'Risk Kayıt ve İlave Risk Yön.'!$C$3:$AW$33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68" i="8" l="1"/>
  <c r="BJ68" i="8"/>
  <c r="BI68" i="8"/>
  <c r="BH68" i="8"/>
  <c r="BG68" i="8"/>
  <c r="BF68" i="8"/>
  <c r="BE68" i="8"/>
  <c r="B68" i="8"/>
  <c r="BK67" i="8"/>
  <c r="BJ67" i="8"/>
  <c r="BI67" i="8"/>
  <c r="BH67" i="8"/>
  <c r="BG67" i="8"/>
  <c r="BF67" i="8"/>
  <c r="BE67" i="8"/>
  <c r="B67" i="8"/>
  <c r="BK66" i="8"/>
  <c r="BJ66" i="8"/>
  <c r="BI66" i="8"/>
  <c r="BH66" i="8"/>
  <c r="BG66" i="8"/>
  <c r="BF66" i="8"/>
  <c r="BE66" i="8"/>
  <c r="B66" i="8"/>
  <c r="BK65" i="8"/>
  <c r="BJ65" i="8"/>
  <c r="BI65" i="8"/>
  <c r="BH65" i="8"/>
  <c r="BG65" i="8"/>
  <c r="BF65" i="8"/>
  <c r="BE65" i="8"/>
  <c r="B65" i="8"/>
  <c r="BK64" i="8"/>
  <c r="BJ64" i="8"/>
  <c r="BI64" i="8"/>
  <c r="BH64" i="8"/>
  <c r="BG64" i="8"/>
  <c r="BF64" i="8"/>
  <c r="BE64" i="8"/>
  <c r="B64" i="8"/>
  <c r="BK63" i="8"/>
  <c r="BJ63" i="8"/>
  <c r="BI63" i="8"/>
  <c r="BH63" i="8"/>
  <c r="BG63" i="8"/>
  <c r="BF63" i="8"/>
  <c r="BE63" i="8"/>
  <c r="B63" i="8"/>
  <c r="BK62" i="8"/>
  <c r="BJ62" i="8"/>
  <c r="BI62" i="8"/>
  <c r="BH62" i="8"/>
  <c r="BG62" i="8"/>
  <c r="BF62" i="8"/>
  <c r="BE62" i="8"/>
  <c r="B62" i="8"/>
  <c r="BK61" i="8"/>
  <c r="BJ61" i="8"/>
  <c r="BI61" i="8"/>
  <c r="BH61" i="8"/>
  <c r="BG61" i="8"/>
  <c r="BF61" i="8"/>
  <c r="BE61" i="8"/>
  <c r="B61" i="8"/>
  <c r="BK60" i="8"/>
  <c r="BJ60" i="8"/>
  <c r="BI60" i="8"/>
  <c r="BH60" i="8"/>
  <c r="BG60" i="8"/>
  <c r="BF60" i="8"/>
  <c r="BE60" i="8"/>
  <c r="B60" i="8"/>
  <c r="BK59" i="8"/>
  <c r="BJ59" i="8"/>
  <c r="BI59" i="8"/>
  <c r="BH59" i="8"/>
  <c r="BG59" i="8"/>
  <c r="BF59" i="8"/>
  <c r="BE59" i="8"/>
  <c r="B59" i="8"/>
  <c r="BK58" i="8"/>
  <c r="BJ58" i="8"/>
  <c r="BI58" i="8"/>
  <c r="BH58" i="8"/>
  <c r="BG58" i="8"/>
  <c r="BF58" i="8"/>
  <c r="BE58" i="8"/>
  <c r="B58" i="8"/>
  <c r="BK57" i="8"/>
  <c r="BJ57" i="8"/>
  <c r="BI57" i="8"/>
  <c r="BH57" i="8"/>
  <c r="BG57" i="8"/>
  <c r="BF57" i="8"/>
  <c r="BE57" i="8"/>
  <c r="B57" i="8"/>
  <c r="BK56" i="8"/>
  <c r="BJ56" i="8"/>
  <c r="BI56" i="8"/>
  <c r="BH56" i="8"/>
  <c r="BG56" i="8"/>
  <c r="BF56" i="8"/>
  <c r="BE56" i="8"/>
  <c r="B56" i="8"/>
  <c r="BK55" i="8"/>
  <c r="BJ55" i="8"/>
  <c r="BI55" i="8"/>
  <c r="BH55" i="8"/>
  <c r="BG55" i="8"/>
  <c r="BF55" i="8"/>
  <c r="BE55" i="8"/>
  <c r="B55" i="8"/>
  <c r="BK54" i="8"/>
  <c r="BJ54" i="8"/>
  <c r="BI54" i="8"/>
  <c r="BH54" i="8"/>
  <c r="BG54" i="8"/>
  <c r="BF54" i="8"/>
  <c r="BE54" i="8"/>
  <c r="B54" i="8"/>
  <c r="BK53" i="8"/>
  <c r="BJ53" i="8"/>
  <c r="BI53" i="8"/>
  <c r="BH53" i="8"/>
  <c r="BG53" i="8"/>
  <c r="BF53" i="8"/>
  <c r="BE53" i="8"/>
  <c r="B53" i="8"/>
  <c r="BK52" i="8"/>
  <c r="BJ52" i="8"/>
  <c r="BI52" i="8"/>
  <c r="BH52" i="8"/>
  <c r="BG52" i="8"/>
  <c r="BF52" i="8"/>
  <c r="BE52" i="8"/>
  <c r="B52" i="8"/>
  <c r="BK51" i="8"/>
  <c r="BJ51" i="8"/>
  <c r="BI51" i="8"/>
  <c r="BH51" i="8"/>
  <c r="BG51" i="8"/>
  <c r="BF51" i="8"/>
  <c r="BE51" i="8"/>
  <c r="B51" i="8"/>
  <c r="BK50" i="8"/>
  <c r="BJ50" i="8"/>
  <c r="BI50" i="8"/>
  <c r="BH50" i="8"/>
  <c r="BG50" i="8"/>
  <c r="BF50" i="8"/>
  <c r="BE50" i="8"/>
  <c r="B50" i="8"/>
  <c r="BK49" i="8"/>
  <c r="BJ49" i="8"/>
  <c r="BI49" i="8"/>
  <c r="BH49" i="8"/>
  <c r="BG49" i="8"/>
  <c r="BF49" i="8"/>
  <c r="BE49" i="8"/>
  <c r="B49" i="8"/>
  <c r="BK48" i="8"/>
  <c r="BJ48" i="8"/>
  <c r="BI48" i="8"/>
  <c r="BH48" i="8"/>
  <c r="BG48" i="8"/>
  <c r="BF48" i="8"/>
  <c r="BE48" i="8"/>
  <c r="B48" i="8"/>
  <c r="BK47" i="8"/>
  <c r="BJ47" i="8"/>
  <c r="BI47" i="8"/>
  <c r="BH47" i="8"/>
  <c r="BG47" i="8"/>
  <c r="BF47" i="8"/>
  <c r="BE47" i="8"/>
  <c r="B47" i="8"/>
  <c r="BK46" i="8"/>
  <c r="BJ46" i="8"/>
  <c r="BI46" i="8"/>
  <c r="BH46" i="8"/>
  <c r="BG46" i="8"/>
  <c r="BF46" i="8"/>
  <c r="BE46" i="8"/>
  <c r="B46" i="8"/>
  <c r="BK45" i="8"/>
  <c r="BJ45" i="8"/>
  <c r="BI45" i="8"/>
  <c r="BH45" i="8"/>
  <c r="BG45" i="8"/>
  <c r="BF45" i="8"/>
  <c r="BE45" i="8"/>
  <c r="B45" i="8"/>
  <c r="BK44" i="8"/>
  <c r="BJ44" i="8"/>
  <c r="BI44" i="8"/>
  <c r="BH44" i="8"/>
  <c r="BG44" i="8"/>
  <c r="BF44" i="8"/>
  <c r="BE44" i="8"/>
  <c r="B44" i="8"/>
  <c r="BK43" i="8"/>
  <c r="BJ43" i="8"/>
  <c r="BI43" i="8"/>
  <c r="BH43" i="8"/>
  <c r="BG43" i="8"/>
  <c r="BF43" i="8"/>
  <c r="BE43" i="8"/>
  <c r="B43" i="8"/>
  <c r="BK42" i="8"/>
  <c r="BJ42" i="8"/>
  <c r="BI42" i="8"/>
  <c r="BH42" i="8"/>
  <c r="BG42" i="8"/>
  <c r="BF42" i="8"/>
  <c r="BE42" i="8"/>
  <c r="B42" i="8"/>
  <c r="BK41" i="8"/>
  <c r="BJ41" i="8"/>
  <c r="BI41" i="8"/>
  <c r="BH41" i="8"/>
  <c r="BG41" i="8"/>
  <c r="BF41" i="8"/>
  <c r="BE41" i="8"/>
  <c r="B41" i="8"/>
  <c r="BK40" i="8"/>
  <c r="BJ40" i="8"/>
  <c r="BI40" i="8"/>
  <c r="BH40" i="8"/>
  <c r="BG40" i="8"/>
  <c r="BF40" i="8"/>
  <c r="BE40" i="8"/>
  <c r="B40" i="8"/>
  <c r="BK39" i="8"/>
  <c r="BJ39" i="8"/>
  <c r="BI39" i="8"/>
  <c r="BH39" i="8"/>
  <c r="BG39" i="8"/>
  <c r="BF39" i="8"/>
  <c r="BE39" i="8"/>
  <c r="H38" i="8"/>
  <c r="G38" i="8"/>
  <c r="F38" i="8"/>
  <c r="BK34" i="8"/>
  <c r="BJ34" i="8"/>
  <c r="BI34" i="8"/>
  <c r="BH34" i="8"/>
  <c r="BG34" i="8"/>
  <c r="BF34" i="8"/>
  <c r="BE34" i="8"/>
  <c r="B34" i="8"/>
  <c r="BK33" i="8"/>
  <c r="BJ33" i="8"/>
  <c r="BI33" i="8"/>
  <c r="BH33" i="8"/>
  <c r="BG33" i="8"/>
  <c r="BF33" i="8"/>
  <c r="BE33" i="8"/>
  <c r="B33" i="8"/>
  <c r="BK32" i="8"/>
  <c r="BJ32" i="8"/>
  <c r="BI32" i="8"/>
  <c r="BH32" i="8"/>
  <c r="BG32" i="8"/>
  <c r="BF32" i="8"/>
  <c r="BE32" i="8"/>
  <c r="B32" i="8"/>
  <c r="BK31" i="8"/>
  <c r="BJ31" i="8"/>
  <c r="BI31" i="8"/>
  <c r="BH31" i="8"/>
  <c r="BG31" i="8"/>
  <c r="BF31" i="8"/>
  <c r="BE31" i="8"/>
  <c r="B31" i="8"/>
  <c r="BK30" i="8"/>
  <c r="BJ30" i="8"/>
  <c r="BI30" i="8"/>
  <c r="BH30" i="8"/>
  <c r="BG30" i="8"/>
  <c r="BF30" i="8"/>
  <c r="BE30" i="8"/>
  <c r="B30" i="8"/>
  <c r="BK29" i="8"/>
  <c r="BJ29" i="8"/>
  <c r="BI29" i="8"/>
  <c r="BH29" i="8"/>
  <c r="BG29" i="8"/>
  <c r="BF29" i="8"/>
  <c r="BE29" i="8"/>
  <c r="B29" i="8"/>
  <c r="BK28" i="8"/>
  <c r="BJ28" i="8"/>
  <c r="BI28" i="8"/>
  <c r="BH28" i="8"/>
  <c r="BG28" i="8"/>
  <c r="BF28" i="8"/>
  <c r="BE28" i="8"/>
  <c r="B28" i="8"/>
  <c r="BK27" i="8"/>
  <c r="BJ27" i="8"/>
  <c r="BI27" i="8"/>
  <c r="BH27" i="8"/>
  <c r="BG27" i="8"/>
  <c r="BF27" i="8"/>
  <c r="BE27" i="8"/>
  <c r="B27" i="8"/>
  <c r="BK26" i="8"/>
  <c r="BJ26" i="8"/>
  <c r="BI26" i="8"/>
  <c r="BH26" i="8"/>
  <c r="BG26" i="8"/>
  <c r="BF26" i="8"/>
  <c r="BE26" i="8"/>
  <c r="B26" i="8"/>
  <c r="BK25" i="8"/>
  <c r="BJ25" i="8"/>
  <c r="BI25" i="8"/>
  <c r="BH25" i="8"/>
  <c r="BG25" i="8"/>
  <c r="BF25" i="8"/>
  <c r="BE25" i="8"/>
  <c r="B25" i="8"/>
  <c r="BK24" i="8"/>
  <c r="BJ24" i="8"/>
  <c r="BI24" i="8"/>
  <c r="BH24" i="8"/>
  <c r="BG24" i="8"/>
  <c r="BF24" i="8"/>
  <c r="BE24" i="8"/>
  <c r="B24" i="8"/>
  <c r="BK23" i="8"/>
  <c r="BJ23" i="8"/>
  <c r="BI23" i="8"/>
  <c r="BH23" i="8"/>
  <c r="BG23" i="8"/>
  <c r="BF23" i="8"/>
  <c r="BE23" i="8"/>
  <c r="B23" i="8"/>
  <c r="BK22" i="8"/>
  <c r="BJ22" i="8"/>
  <c r="BI22" i="8"/>
  <c r="BH22" i="8"/>
  <c r="BG22" i="8"/>
  <c r="BF22" i="8"/>
  <c r="BE22" i="8"/>
  <c r="B22" i="8"/>
  <c r="BK21" i="8"/>
  <c r="BJ21" i="8"/>
  <c r="BI21" i="8"/>
  <c r="BH21" i="8"/>
  <c r="BG21" i="8"/>
  <c r="BF21" i="8"/>
  <c r="BE21" i="8"/>
  <c r="B21" i="8"/>
  <c r="BK20" i="8"/>
  <c r="BJ20" i="8"/>
  <c r="BI20" i="8"/>
  <c r="BH20" i="8"/>
  <c r="BG20" i="8"/>
  <c r="BF20" i="8"/>
  <c r="BE20" i="8"/>
  <c r="B20" i="8"/>
  <c r="BK19" i="8"/>
  <c r="BJ19" i="8"/>
  <c r="BI19" i="8"/>
  <c r="BH19" i="8"/>
  <c r="BG19" i="8"/>
  <c r="BF19" i="8"/>
  <c r="BE19" i="8"/>
  <c r="B19" i="8"/>
  <c r="BK18" i="8"/>
  <c r="BJ18" i="8"/>
  <c r="BI18" i="8"/>
  <c r="BH18" i="8"/>
  <c r="BG18" i="8"/>
  <c r="BF18" i="8"/>
  <c r="BE18" i="8"/>
  <c r="B18" i="8"/>
  <c r="BK17" i="8"/>
  <c r="BJ17" i="8"/>
  <c r="BI17" i="8"/>
  <c r="BH17" i="8"/>
  <c r="BG17" i="8"/>
  <c r="BF17" i="8"/>
  <c r="BE17" i="8"/>
  <c r="B17" i="8"/>
  <c r="BK16" i="8"/>
  <c r="BJ16" i="8"/>
  <c r="BI16" i="8"/>
  <c r="BH16" i="8"/>
  <c r="BG16" i="8"/>
  <c r="BF16" i="8"/>
  <c r="BE16" i="8"/>
  <c r="B16" i="8"/>
  <c r="BK15" i="8"/>
  <c r="BJ15" i="8"/>
  <c r="BI15" i="8"/>
  <c r="BH15" i="8"/>
  <c r="BG15" i="8"/>
  <c r="BF15" i="8"/>
  <c r="BE15" i="8"/>
  <c r="B15" i="8"/>
  <c r="BK14" i="8"/>
  <c r="BJ14" i="8"/>
  <c r="BI14" i="8"/>
  <c r="BH14" i="8"/>
  <c r="BG14" i="8"/>
  <c r="BF14" i="8"/>
  <c r="BE14" i="8"/>
  <c r="B14" i="8"/>
  <c r="BK13" i="8"/>
  <c r="BJ13" i="8"/>
  <c r="BI13" i="8"/>
  <c r="BH13" i="8"/>
  <c r="BG13" i="8"/>
  <c r="BF13" i="8"/>
  <c r="BE13" i="8"/>
  <c r="B13" i="8"/>
  <c r="BK12" i="8"/>
  <c r="BJ12" i="8"/>
  <c r="BI12" i="8"/>
  <c r="BH12" i="8"/>
  <c r="BG12" i="8"/>
  <c r="BF12" i="8"/>
  <c r="BE12" i="8"/>
  <c r="B12" i="8"/>
  <c r="BK11" i="8"/>
  <c r="BJ11" i="8"/>
  <c r="BI11" i="8"/>
  <c r="BH11" i="8"/>
  <c r="BG11" i="8"/>
  <c r="BF11" i="8"/>
  <c r="BE11" i="8"/>
  <c r="B11" i="8"/>
  <c r="BK10" i="8"/>
  <c r="BJ10" i="8"/>
  <c r="BI10" i="8"/>
  <c r="BH10" i="8"/>
  <c r="BG10" i="8"/>
  <c r="BF10" i="8"/>
  <c r="BE10" i="8"/>
  <c r="B10" i="8"/>
  <c r="BK9" i="8"/>
  <c r="BJ9" i="8"/>
  <c r="BI9" i="8"/>
  <c r="BH9" i="8"/>
  <c r="BG9" i="8"/>
  <c r="BF9" i="8"/>
  <c r="BE9" i="8"/>
  <c r="B9" i="8"/>
  <c r="BK8" i="8"/>
  <c r="BJ8" i="8"/>
  <c r="BI8" i="8"/>
  <c r="BH8" i="8"/>
  <c r="BG8" i="8"/>
  <c r="BF8" i="8"/>
  <c r="BE8" i="8"/>
  <c r="B8" i="8"/>
  <c r="BK7" i="8" a="1"/>
  <c r="BK7" i="8"/>
  <c r="BJ7" i="8"/>
  <c r="BI7" i="8"/>
  <c r="BH7" i="8"/>
  <c r="BG7" i="8"/>
  <c r="BF7" i="8"/>
  <c r="BE7" i="8"/>
  <c r="B7" i="8"/>
  <c r="BK6" i="8"/>
  <c r="BJ6" i="8"/>
  <c r="BI6" i="8"/>
  <c r="BH6" i="8"/>
  <c r="BG6" i="8"/>
  <c r="BF6" i="8"/>
  <c r="BE6" i="8"/>
  <c r="B6" i="8"/>
  <c r="BK5" i="8"/>
  <c r="BJ5" i="8"/>
  <c r="BI5" i="8"/>
  <c r="BH5" i="8"/>
  <c r="BG5" i="8"/>
  <c r="BF5" i="8"/>
  <c r="BE5" i="8"/>
  <c r="H4" i="8"/>
  <c r="G4" i="8"/>
  <c r="F4" i="8"/>
  <c r="Z33" i="3"/>
  <c r="Y33" i="3"/>
  <c r="W33" i="3"/>
  <c r="T33" i="3"/>
  <c r="S33" i="3"/>
  <c r="R33" i="3"/>
  <c r="Q33" i="3"/>
  <c r="Z32" i="3"/>
  <c r="Y32" i="3"/>
  <c r="W32" i="3"/>
  <c r="T32" i="3"/>
  <c r="S32" i="3"/>
  <c r="R32" i="3"/>
  <c r="Q32" i="3"/>
  <c r="Z31" i="3"/>
  <c r="Y31" i="3"/>
  <c r="W31" i="3"/>
  <c r="T31" i="3"/>
  <c r="S31" i="3"/>
  <c r="R31" i="3"/>
  <c r="Q31" i="3"/>
  <c r="Z30" i="3"/>
  <c r="Y30" i="3"/>
  <c r="W30" i="3"/>
  <c r="T30" i="3"/>
  <c r="S30" i="3"/>
  <c r="R30" i="3"/>
  <c r="Q30" i="3"/>
  <c r="Z29" i="3"/>
  <c r="Y29" i="3"/>
  <c r="W29" i="3"/>
  <c r="T29" i="3"/>
  <c r="S29" i="3"/>
  <c r="R29" i="3"/>
  <c r="Q29" i="3"/>
  <c r="Z28" i="3"/>
  <c r="Y28" i="3"/>
  <c r="W28" i="3"/>
  <c r="T28" i="3"/>
  <c r="S28" i="3"/>
  <c r="R28" i="3"/>
  <c r="Q28" i="3"/>
  <c r="Z27" i="3"/>
  <c r="Y27" i="3"/>
  <c r="W27" i="3"/>
  <c r="T27" i="3"/>
  <c r="S27" i="3"/>
  <c r="R27" i="3"/>
  <c r="Q27" i="3"/>
  <c r="Z26" i="3"/>
  <c r="Y26" i="3"/>
  <c r="W26" i="3"/>
  <c r="T26" i="3"/>
  <c r="S26" i="3"/>
  <c r="R26" i="3"/>
  <c r="Q26" i="3"/>
  <c r="Z25" i="3"/>
  <c r="Y25" i="3"/>
  <c r="W25" i="3"/>
  <c r="T25" i="3"/>
  <c r="S25" i="3"/>
  <c r="R25" i="3"/>
  <c r="Q25" i="3"/>
  <c r="Z24" i="3"/>
  <c r="Y24" i="3"/>
  <c r="W24" i="3"/>
  <c r="T24" i="3"/>
  <c r="S24" i="3"/>
  <c r="R24" i="3"/>
  <c r="Q24" i="3"/>
  <c r="Z23" i="3"/>
  <c r="Y23" i="3"/>
  <c r="W23" i="3"/>
  <c r="T23" i="3"/>
  <c r="S23" i="3"/>
  <c r="R23" i="3"/>
  <c r="Q23" i="3"/>
  <c r="Z22" i="3"/>
  <c r="Y22" i="3"/>
  <c r="W22" i="3"/>
  <c r="T22" i="3"/>
  <c r="S22" i="3"/>
  <c r="R22" i="3"/>
  <c r="Q22" i="3"/>
  <c r="Z21" i="3"/>
  <c r="Y21" i="3"/>
  <c r="W21" i="3"/>
  <c r="T21" i="3"/>
  <c r="S21" i="3"/>
  <c r="R21" i="3"/>
  <c r="Q21" i="3"/>
  <c r="Z20" i="3"/>
  <c r="Y20" i="3"/>
  <c r="W20" i="3"/>
  <c r="Z19" i="3"/>
  <c r="Y19" i="3"/>
  <c r="W19" i="3"/>
  <c r="T19" i="3"/>
  <c r="S19" i="3"/>
  <c r="R19" i="3"/>
  <c r="Q19" i="3"/>
  <c r="Z18" i="3"/>
  <c r="Y18" i="3"/>
  <c r="W18" i="3"/>
  <c r="T18" i="3"/>
  <c r="Z17" i="3"/>
  <c r="Y17" i="3"/>
  <c r="W17" i="3"/>
  <c r="T17" i="3"/>
  <c r="Z16" i="3"/>
  <c r="Y16" i="3"/>
  <c r="W16" i="3"/>
  <c r="T16" i="3"/>
  <c r="R16" i="3"/>
  <c r="Q16" i="3"/>
  <c r="Z15" i="3"/>
  <c r="Y15" i="3"/>
  <c r="W15" i="3"/>
  <c r="T15" i="3"/>
  <c r="S15" i="3"/>
  <c r="R15" i="3"/>
  <c r="Q15" i="3"/>
  <c r="Z14" i="3"/>
  <c r="Y14" i="3"/>
  <c r="W14" i="3"/>
  <c r="T14" i="3"/>
  <c r="S14" i="3"/>
  <c r="R14" i="3"/>
  <c r="Q14" i="3"/>
  <c r="Z13" i="3"/>
  <c r="Y13" i="3"/>
  <c r="W13" i="3"/>
  <c r="T13" i="3"/>
  <c r="S13" i="3"/>
  <c r="R13" i="3"/>
  <c r="Q13" i="3"/>
  <c r="Z12" i="3"/>
  <c r="Y12" i="3"/>
  <c r="W12" i="3"/>
  <c r="T12" i="3"/>
  <c r="S12" i="3"/>
  <c r="R12" i="3"/>
  <c r="Q12" i="3"/>
  <c r="Z11" i="3"/>
  <c r="Y11" i="3"/>
  <c r="W11" i="3"/>
  <c r="T11" i="3"/>
  <c r="S11" i="3"/>
  <c r="Z10" i="3"/>
  <c r="Y10" i="3"/>
  <c r="W10" i="3"/>
  <c r="T10" i="3"/>
  <c r="S10" i="3"/>
  <c r="R10" i="3"/>
  <c r="Q10" i="3"/>
  <c r="Z9" i="3"/>
  <c r="Y9" i="3"/>
  <c r="W9" i="3"/>
  <c r="T9" i="3"/>
  <c r="S9" i="3"/>
  <c r="Z8" i="3"/>
  <c r="Y8" i="3"/>
  <c r="W8" i="3"/>
  <c r="T8" i="3"/>
  <c r="Z7" i="3"/>
  <c r="Y7" i="3"/>
  <c r="W7" i="3"/>
  <c r="T7" i="3"/>
  <c r="Z6" i="3"/>
  <c r="Y6" i="3"/>
  <c r="W6" i="3"/>
  <c r="T6" i="3"/>
  <c r="Z5" i="3"/>
  <c r="Y5" i="3"/>
  <c r="W5" i="3"/>
  <c r="T5" i="3"/>
  <c r="S5" i="3"/>
  <c r="Q5" i="3"/>
  <c r="Z4" i="3"/>
  <c r="Y4" i="3"/>
  <c r="W4" i="3"/>
  <c r="T4" i="3"/>
  <c r="S4" i="3"/>
  <c r="R4" i="3"/>
  <c r="Q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<sst xmlns="http://schemas.openxmlformats.org/spreadsheetml/2006/main" count="1135" uniqueCount="459">
  <si>
    <t>Doküman Hakkında</t>
  </si>
  <si>
    <t>Genel</t>
  </si>
  <si>
    <t>Kurumsal risk yönetimi, belirli misyon, vizyon ve temel değerlerle faaliyet gösteren kurumların stratejik amaç ve hedeflerini gerçekleştirmesini etkileyebilecek olay veya durumların bütünsel bakış açısı ile belirlenmesi, ölçülmesi, önceliklendirilmesi sayesinde söz konusu olay veya durumların gerçekleşme ihtimalinin veya gerçekleştiğinde ortaya çıkaracağı zararın azaltılması ile ortaya çıkabilecek fırsatların etkin değerlendirilmesi için gerekli ve yeterli aksiyonların zamanında alınmasının sağlanması amacıyla uygulanan kapsamlı ve sistematik bir yaklaşımdır. 
İşbu belge, kurumsal risk yönetimi sistemi kapsamında kurumun stratejik amaç ve hedeflerini etkileyebilecek risklerin belirlenmesi, değerlendirilmesi, riske yönelik alınacak kararların belirlenmesi ve risklerin izlenmesi için oluşturulmuştur.</t>
  </si>
  <si>
    <t>Doküman Kontrol</t>
  </si>
  <si>
    <t>Açıklama</t>
  </si>
  <si>
    <t>Genel Bilgiler</t>
  </si>
  <si>
    <t>Versiyon:</t>
  </si>
  <si>
    <t>Dokümanın versiyonunu ifade eder.</t>
  </si>
  <si>
    <t>Versiyon Tarihi:</t>
  </si>
  <si>
    <t xml:space="preserve">Son versiyonun düzenlenme tarihini ifade eder. </t>
  </si>
  <si>
    <t>Revizyonlar (*)</t>
  </si>
  <si>
    <t>Versiyon</t>
  </si>
  <si>
    <t>Revizyon Tarihi</t>
  </si>
  <si>
    <t>Değişiklik Açıklaması</t>
  </si>
  <si>
    <t>Düzenleyen</t>
  </si>
  <si>
    <r>
      <rPr>
        <sz val="10"/>
        <color rgb="FFC00000"/>
        <rFont val="Georgia"/>
        <charset val="162"/>
      </rPr>
      <t xml:space="preserve">(*) </t>
    </r>
    <r>
      <rPr>
        <sz val="10"/>
        <color theme="1"/>
        <rFont val="Georgia"/>
        <charset val="162"/>
      </rPr>
      <t xml:space="preserve">Versiyon geçmişini ifade eder. Bu bölüme dokümana ilişkin yapılan revizyon değişiklikleri versiyon numarası, revizyon tarihi ve değişiklik açıklamaları ile beraber olacak şekilde dokümante edilir. </t>
    </r>
  </si>
  <si>
    <r>
      <rPr>
        <sz val="10"/>
        <color theme="1"/>
        <rFont val="Georgia"/>
        <charset val="162"/>
      </rPr>
      <t xml:space="preserve">[1.0] </t>
    </r>
    <r>
      <rPr>
        <i/>
        <sz val="10"/>
        <color theme="1"/>
        <rFont val="Georgia"/>
        <charset val="162"/>
      </rPr>
      <t>(örnek gösterim)</t>
    </r>
  </si>
  <si>
    <t>Dağıtım &amp; Onaylar (**)</t>
  </si>
  <si>
    <t>Onay Tarihi</t>
  </si>
  <si>
    <r>
      <rPr>
        <sz val="10"/>
        <color rgb="FFC00000"/>
        <rFont val="Georgia"/>
        <charset val="162"/>
      </rPr>
      <t>(**)</t>
    </r>
    <r>
      <rPr>
        <sz val="10"/>
        <color theme="1"/>
        <rFont val="Georgia"/>
        <charset val="162"/>
      </rPr>
      <t xml:space="preserve"> Versiyon geçmişini ifade eder. Bu bölüme dokümana ilişkin yapılan revizyon değişiklikleri versiyon numarası, revizyon tarihi ve değişiklik açıklamaları ve onay tarihi ile beraber olacak şekilde dokümante edilir. </t>
    </r>
  </si>
  <si>
    <t>Tanımlamalar</t>
  </si>
  <si>
    <t>Stratejik Amaç ve Hedefler</t>
  </si>
  <si>
    <t>Stratejik Amaç No.</t>
  </si>
  <si>
    <t>Kurumun stratejik planında yer alan amacın numarasını ifade eder.</t>
  </si>
  <si>
    <t>Stratejik Amaç Tanımı</t>
  </si>
  <si>
    <t xml:space="preserve">Kurumun "Nereye ulaşmak istiyoruz?" sorusuna verdiği cevabı ifade eder. </t>
  </si>
  <si>
    <t>Stratejik Hedef No.</t>
  </si>
  <si>
    <t>Kurumun stratejik planında yer alan hedefin numarasını ifade eder.</t>
  </si>
  <si>
    <t>Stratejik Hedef Tanımı</t>
  </si>
  <si>
    <t>Amaçların gerçekleştirilmesine yönelik öngörülen çıktı ve sonuçları tanımlanmış bir zaman dilimi içerisinde nitelik ve nicelik olarak ifade eder.</t>
  </si>
  <si>
    <t>Risklerin Belirlenmesi</t>
  </si>
  <si>
    <t>Risk No</t>
  </si>
  <si>
    <t>Kurum stratejik planında yer alan hedefine yönelik tanımlanan riskin numarasını ifade eder.</t>
  </si>
  <si>
    <t>Risk Güncellik Durumu</t>
  </si>
  <si>
    <t xml:space="preserve">Riskin güncel olup olmadığı veya herhangi bir değişikliğe uğrayıp uğramadığını belirtir. "Güncel, Güncel Değil, Değişti" kategorileri ile takip sağlanır. </t>
  </si>
  <si>
    <t>Risk Evreni</t>
  </si>
  <si>
    <t>Belirlenecek risklerin hangi kategorilerde değerlendirileceğini ifade eder. Dış risk ve kurum içinde yönetilebilecek risk olmak üzere 2 odakta değerlendirilir. Riskler kurumun belirlediği alt kategorilerde (uyum, finansal vb.) detaylandırılabilir.</t>
  </si>
  <si>
    <t>Risk Tanımı (Ana kök neden ve etkiyi içerecek şekilde)</t>
  </si>
  <si>
    <t>Kurumların stratejik amaç ve hedeflerine ulaşmalarını etkileyebilecek olayları veya durumları ifade eder. 
Tanım yapılırken kök nedenler ve riskin etkisi düşünülerek tanımlama yapılmalı, risk, kök neden ve etkiyi birlikte içermelidir. 
Ana kök neden: Riske neden olan başlıca etkeni ifade eder.
Etki: Riskin gerçekleşmesi durumunda kurum üzerinde yaratacağı olumlu ya da olumsuz sonuçları ifade eder.</t>
  </si>
  <si>
    <t>Alt Kök Nedenler</t>
  </si>
  <si>
    <t xml:space="preserve">Risk tanımında yer alan ana kök nedene ilişkin ayrıntılı bilgiye yer verilir, ana kök neden alt kök nedenler olarak detaylandırılır. </t>
  </si>
  <si>
    <t>Varsa İlgili Fırsatlar</t>
  </si>
  <si>
    <t>Belirlenen riskin kurum için fırsat boyutunun da olması durumunda bu fırsatların ne olduğu ifade edilir.</t>
  </si>
  <si>
    <t>Risk İştahı</t>
  </si>
  <si>
    <t xml:space="preserve">Hedefe yönelik kurumun almak istediği en yüksek risk düzeyini ifade eder. Risk iştahı  "Yüksek", "Orta" veya "Düşük" olarak belirlenir. </t>
  </si>
  <si>
    <t>Belirlenme Tarihi</t>
  </si>
  <si>
    <t>İlgili riskin hangi tarihte belirlendiğini ifade eder.</t>
  </si>
  <si>
    <t>Risklerin Değerlendirilmesi</t>
  </si>
  <si>
    <t>Etki</t>
  </si>
  <si>
    <t>Öngörülen riskin gerçekleşmesi halinde bağlı olduğu hedefe ve kuruma etkisinin ÇOK YÜKSEK (5) / YÜKSEK (4)/ ORTA (3)/ DÜŞÜK (2)/ ÇOK DÜŞÜK (1) olarak değerlendirildiği alandır.</t>
  </si>
  <si>
    <t>Olasılık</t>
  </si>
  <si>
    <t>Öngörülen riskin gerçekleşme ihtimalinin NEREDEYSE KESİN (5)/ YÜKSEK OLASILIK (4)/ OLASI (3)/ ZAYIF OLASILIK (2)/ ÇOK DÜŞÜK OLASILIK (1) olarak değerlendirildiği alandır.</t>
  </si>
  <si>
    <t>Doğal Risk Puanı</t>
  </si>
  <si>
    <t xml:space="preserve">Doğal risk, kurum tarafından riske yönelik herhangi bir risk yönetimi faaliyeti uygulanmadan önceki risk seviyesidir. Doğal risk puanı, etki ve olasılık seviyelerinin çarpımı ile hesaplanır. </t>
  </si>
  <si>
    <t>Doğal Risk Seviyesi</t>
  </si>
  <si>
    <t>Hesaplanan doğal risk puanının "ÇOK YÜKSEK", "YÜKSEK", "ORTA", "DÜŞÜK" veya "ÇOK DÜŞÜK" olmak üzere sınıflandırılmasıdır.</t>
  </si>
  <si>
    <t>Mevcut Risk Yönetimi Faaliyetleri</t>
  </si>
  <si>
    <t>Kurumun ilgili doğal riski yönetmek adına mevcut durumda uyguladığı risk yönetimi faaliyetlerini açıkladığı alandır. 
Örneğin;
Risk: Yetkisiz kişilerin sisteme ulaşması ile sistemde hatalı, uygun olmayan işlemlerin yapılması
Mevcut risk yönetimi faaliyeti: Kurumun bilgi sistemlerine erişim yetkilendirmesinin çalışanların görev ve sorumlulukları ile uyumlu olarak yapılmış olması</t>
  </si>
  <si>
    <t>Mevcut Risk Yönetimi Faaliyetlerinin Yeterliliği</t>
  </si>
  <si>
    <t>Kurumlar tarafından uygulanan mevcut risk yönetimi faaliyetlerinin ne ölçüde etkin ve yeterli olduğuna ilişkin tanımlamadır. 
"Yeterli", "Kısmen Yeterli", "Zayıf" ve "Yeterli Değil" olarak sınıflandırılmaktadır.</t>
  </si>
  <si>
    <t>Mevcut Risk Yönetimi Faaliyetlerinin Yeterlilik Katsayısı</t>
  </si>
  <si>
    <t>Katsayılar aşağıdaki şekilde sınıflandırılmaktadır:
Yeterli - katsayısı: 0.1
Kısmen Yeterli - katsayısı: 0.4 
Zayıf - katsayısı: 0.8
Yeterli Değil - katsayısı: 1</t>
  </si>
  <si>
    <t>Mevcut Risk Yönetimi Faaliyetleri Riskin Etkisini Mi Olasılığını Mı Düşürmekte?</t>
  </si>
  <si>
    <t xml:space="preserve">Mevcut risk yönetimi faaliyetlerinin riskin etkisini mi yoksa olasığını mı düşürdüğüne ilişkin (ikisi birlikte de olabilir) sınıflama yapılmasıdır. </t>
  </si>
  <si>
    <t>Artık Risk Puanı</t>
  </si>
  <si>
    <t>Artık risk, kurum tarafından riskin etkisini ve/veya olasılığını azaltmak için yürütülen mevcut risk yönetimi faaliyetlerinden sonra arta kalan riskleri ifade eder. 
Artık risk puanı, "doğal risk puanı" ve "risk yönetimi faaliyetleri etkinliği ve yeterliliği katsayısı" çarpılarak hesaplanır.</t>
  </si>
  <si>
    <t>Artık Risk Seviyesi (Sonuç)</t>
  </si>
  <si>
    <t>Hesaplanan artık risk puanının"ÇOK YÜKSEK", "YÜKSEK", "ORTA", "DÜŞÜK" veya "ÇOK DÜŞÜK" olmak üzere sınıflandırılmasıdır.</t>
  </si>
  <si>
    <t>Öncü Risk Göstergesi (ÖRG)</t>
  </si>
  <si>
    <t>Kurumun stratejik amaç ve hedeflerine ulaşmasını önemli ölçüde etkileyebilecek "ÇOK YÜKSEK" ve "YÜKSEK" seviyeli risklerin takibinde kullanılan göstergeleri ifade eder.</t>
  </si>
  <si>
    <t>ÖRG Sorumlusu</t>
  </si>
  <si>
    <t xml:space="preserve">Öncü risk göstergesini veya bu göstergeyi hesaplamada kullanılacak veriyi sağlayacak birimdir. </t>
  </si>
  <si>
    <t>ÖRG Hedefi</t>
  </si>
  <si>
    <t>Kullanılan ÖRG'ye yönelik tanımlanan hedefi ifade eder.</t>
  </si>
  <si>
    <t>ÖRG Raporlama Periyodu</t>
  </si>
  <si>
    <t xml:space="preserve">Tanımlanan ÖRG'nin hangi periyotta ilgili yöneticilere raporlanacağını ifade eder. </t>
  </si>
  <si>
    <t>ÖRG Sapması Durumunda Gerçekleştirilecek Faaliyet</t>
  </si>
  <si>
    <t>Tanımlanan ÖRG'ye yönelik sapma olması durumunda uygulanacak faaliyeti ifade eder.</t>
  </si>
  <si>
    <t>Riske Yönelik Alınacak Kararların Belirlenmesi</t>
  </si>
  <si>
    <t>Riske Yönelik Alınacak Karar</t>
  </si>
  <si>
    <t xml:space="preserve">Riske yönelik alınacak kararlar "RİSKİ KABUL ETMEK", "RİSKTEN KAÇINMAK", "RİSKİ DEVRETMEK" veya "RİSKİ AZALTMAK" olarak ifade edilir. </t>
  </si>
  <si>
    <t>İlave Risk Yönetim Faaliyeti</t>
  </si>
  <si>
    <t>Riske yönelik belirlenen azaltma kararı doğrultusunda alınacak önlemleri / yapılacak çalışmaları ifade eder.</t>
  </si>
  <si>
    <t>Faaliyet Sorumluları</t>
  </si>
  <si>
    <t xml:space="preserve">Risklere yönelik alınan kararlar doğrultusunda belirlenen gerekli faaliyetlerin gerçekleştirilmesinden sorumlu birim ve yöneticileri ifade eder. </t>
  </si>
  <si>
    <t>Faaliyet Başlangıç Tarihi</t>
  </si>
  <si>
    <t>Gerçekleştirilecek faaliyetin planlanan başlangıç tarihidir.</t>
  </si>
  <si>
    <t>Faaliyet Tamamlanma Tarihi</t>
  </si>
  <si>
    <t>Gerçekleştirilecek faaliyetin planlanan tamamlanma tarihidir.</t>
  </si>
  <si>
    <t>İlave Risk Yönetim Faaliyetlerin Takip Edilmesi</t>
  </si>
  <si>
    <t>İlave Risk Yönetim Faaliyet Durumu</t>
  </si>
  <si>
    <t>İlave faaliyetlerin tamamlanma durumlarının takip edildiği alandır. "İLAVE RİSK YÖNETİMİ FAALİYETİ GERÇEKLEŞTİRİLDİ", "İLAVE RİSK YÖNETİMİ FAALİYETİ GELİŞTİRME AŞAMASINDA", "İLAVE RİSK YÖNETİMİ FAALİYETİ PLANLANDI" veya "İLAVE RİSK YÖNETİMİ FAALİYETİ GERÇEKLEŞTİRİLMEDİ" olarak ifade edilir.</t>
  </si>
  <si>
    <t>Açıklama / Revize</t>
  </si>
  <si>
    <t xml:space="preserve">İlave faaliyet gerçekleşme durumuna ilişkin açıklamalar ile faaliyet durumundaki revizelere (varsa) ilişkin açıklamaları ifade eder. </t>
  </si>
  <si>
    <t>Revize Faaliyet Tarihi</t>
  </si>
  <si>
    <t>İlave faaliyet tarihinin belirlenmesini takiben, ilgili faaliyete yönelik tarih güncellemesi ihtiyacı olması durumunda güncellenen tarihi ifade eder.</t>
  </si>
  <si>
    <t>Risklerin İzlenmesi</t>
  </si>
  <si>
    <t>Doğal Risk Seviyesi Değişti mi?</t>
  </si>
  <si>
    <t xml:space="preserve">Doğal riski etkileyen herhangi bir değişiklik olup olmadığına dair bilginin yer aldığı alandır. "Evet" veya "Hayır" olarak işaretlenir. Evet olarak işaretlenmesi halinde yeni doğal risk kategorisi "Yeni Doğal Risk Kategorisi" alanına yazılır. </t>
  </si>
  <si>
    <t xml:space="preserve">Mevcut Risk Yönetimi Faaliyetleri Değişti mi? </t>
  </si>
  <si>
    <t>Doğal riski yönetmeye yönelik olarak kurum içinde uygulanan mevcut risk yönetimi faaliyetlerinde bir değişiklik olup olmadığına dair bilginin yer aldığı alandır.  "Evet" veya "Hayır" olarak işaretlenir. "Evet" olarak işaretlenmesi halinde yeni artık risk kategorisinin değişip değişmediği kontrol edilir.</t>
  </si>
  <si>
    <t>Artık Risk Seviyesi Değişti mi?</t>
  </si>
  <si>
    <t xml:space="preserve">Artık riski etkileyen herhangi bir değişiklik olup olmadığına dair bilginin yer aldığı alandır. "Evet" veya "Hayır" olarak işaretlenir. Evet olarak işaretlenmesi halinde yeni artık risk kategorisi "Yeni Artık Risk Kategorisi" alanına yazılır. </t>
  </si>
  <si>
    <t>Değişim Nedenleri</t>
  </si>
  <si>
    <t xml:space="preserve">Doğal risk kategorisinde veya artık risk kategorisinde bir değişiklik olması durumunda değişikliğin nedenlerinin açıklandığı alandır. </t>
  </si>
  <si>
    <t>Yeni Doğal Risk Seviyesi</t>
  </si>
  <si>
    <t>Doğal risk kategorisinin değişmesi durumunda yeni doğal risk kategorisini ifade eder.</t>
  </si>
  <si>
    <t>Yeni Artık Seviyesi</t>
  </si>
  <si>
    <t>Artık risk kategorisinin değişmesi durumunda yeni artık risk kategorisini ifade eder.</t>
  </si>
  <si>
    <t>Değişen Risk Seviyesine İstinaden Yeni/İlave Faaliyet Tanımlaması Gerekli mi?</t>
  </si>
  <si>
    <t>Doğal veya artık risk kategorisinin değişmesi durumunda kurumun yeni riski indirgemeye yönelik yeni bir faaliyet planladığına dair bilgiyi kaydettiği alandır.  "Evet" veya "Hayır" olarak işaretlenir. Evet olarak işaretlenmesi halinde form içerisine ilgili risk kaydı aktarılmalı ve faaliyete yönelik bilgiler ilgili form üzerinden takip edilmelidir.</t>
  </si>
  <si>
    <t>RİSK KAYIT VE İLAVE RİSK YÖNETİM FAALİYETİ TAKİP FORMU</t>
  </si>
  <si>
    <t xml:space="preserve"> Stratejik Hedef No.</t>
  </si>
  <si>
    <t xml:space="preserve"> Stratejik Hedef Tanımı</t>
  </si>
  <si>
    <t>Risk No.</t>
  </si>
  <si>
    <t>Belirleme Tarihi</t>
  </si>
  <si>
    <t>Artık Risk Seviyesi 
(Sonuç)</t>
  </si>
  <si>
    <t>Faaliyet Başlangış Tarihi</t>
  </si>
  <si>
    <t>Faaliyet Durumu</t>
  </si>
  <si>
    <t>Değişen Risk Seviyelerine İstinaden Yeni/İlave Faaliyet Tanımlaması Gerekli mi?</t>
  </si>
  <si>
    <t>A1</t>
  </si>
  <si>
    <t>Kaliteyi Önceleyen Öğrenci Merkezli Eğitim Anlayışıyla Rekabet Edebilir Bireyler
Yetiştirmek</t>
  </si>
  <si>
    <t>H1.1</t>
  </si>
  <si>
    <t>Eğitim-Öğretim Faaliyetleri İçin Üniversitemizin Fiziksel ve Akademik Altyapısını
Güçlendirmek</t>
  </si>
  <si>
    <t>R1</t>
  </si>
  <si>
    <t>Güncel</t>
  </si>
  <si>
    <t xml:space="preserve">İç Risk (Finansal Risk) </t>
  </si>
  <si>
    <t>Bütçe kısıtlığı sebebiyle stratejik amaç 
ve hedeflere ulaşılamaması</t>
  </si>
  <si>
    <t>Stratejik amaç ve hedeflere 
ulaşmak için gerekli olan bütçenin Merkezi yönetim bütçe kanunu ile verilmemesi, 
Üniversitenin yeterince öz gelir elde edememesi , Dış finansman kaynaklı yeterince proje yapılmaması,</t>
  </si>
  <si>
    <t>Tehdit</t>
  </si>
  <si>
    <t>Yüksek</t>
  </si>
  <si>
    <t>2023</t>
  </si>
  <si>
    <t xml:space="preserve">Birim düzeyinde yürütülen tanımlanmış süreç yönetimi mevcuttur. Birim ve kurum düzeyinde risk komisyonları vardır. Risklere ilişkin çalışmaları 2021 yılından beri yürütülmektedir. Riskler eylem planları ve izleme ve değerlendirme raporları ile izlenmektedir. Ayrıca Üniversitenin risk yönergesi mevcuttur.Yeni rehber doğrultusunda çalıştay yapılmış ve güncelleme çalışmaları yürütülmektedir. </t>
  </si>
  <si>
    <t>Kısmen Yeterli</t>
  </si>
  <si>
    <t>Etki ve Olasılık</t>
  </si>
  <si>
    <t>Ayrılan bütçenin yetersiz olması</t>
  </si>
  <si>
    <t>Birim Yöneticileri</t>
  </si>
  <si>
    <t>Bütçe kazandırma faaliyetleri yapmak</t>
  </si>
  <si>
    <t>6 aylık</t>
  </si>
  <si>
    <t>Süreci kontrol altına
 almak amacıyla gerekli izleme yapılır.</t>
  </si>
  <si>
    <t>Riski Azaltmak</t>
  </si>
  <si>
    <t>Dış finansman kaynaklı proje
 faaliyetlerinin artırılması,
 üniversite öz gelirlerinin artırılması
 ve bütçe tekliflerinin rasyonel
 oluşturulması amacıyla bütçe planlama
 toplantılarına devam edilmesi.</t>
  </si>
  <si>
    <t>Tüm Akademik ve
 İdari Birim Yöneticileri</t>
  </si>
  <si>
    <t>İlave Risk Yönetimi Faalieti Planlandı</t>
  </si>
  <si>
    <t>Değişmedi</t>
  </si>
  <si>
    <t>R2</t>
  </si>
  <si>
    <t>İç Risk (Operasyonel Risk)</t>
  </si>
  <si>
    <t xml:space="preserve">Talep edilen kontenjan sayısının Yükseköğretim Kurulu tarafından artırılması </t>
  </si>
  <si>
    <t xml:space="preserve"> öğrenci talebinin artması, 
eğitim kapasitesinin genişlemesi, akademik insan kaynağı ve eğtim -öğretim alanlarının yetersiz kalması
 </t>
  </si>
  <si>
    <t>Fırsat</t>
  </si>
  <si>
    <t>Düşük</t>
  </si>
  <si>
    <t>Talep edilen kontenjan sayısına ilişkin analiz çalışmaları ve raporlamalar yapılması, ikinci öğretimlerin kapatılması</t>
  </si>
  <si>
    <t>Kontejan taleplerinin 
arttırılması</t>
  </si>
  <si>
    <t>Kontenjan taleplerinin 
dengeli arttırılmaması amacıyla gerekli süreçlerin yürütülmesi</t>
  </si>
  <si>
    <t xml:space="preserve">üniversitemize 
yaratacağı olumsuz durumlara karşı planlamalar oluşturulması </t>
  </si>
  <si>
    <t>Öğrenci İşleri Daire 
Bşkanlığı, Akademik Birim
 Yöneticileri</t>
  </si>
  <si>
    <t>H1.2</t>
  </si>
  <si>
    <t>Uluslararası Standartlarda Üniversitemizin Eğitim ve Öğretim Programlarını İyileştirmek</t>
  </si>
  <si>
    <t>R3</t>
  </si>
  <si>
    <t>İç Risk (İtibar Riski)</t>
  </si>
  <si>
    <t>Öğrenci tercihlerine göre doluluk oranlarının değişiklik göstermesi</t>
  </si>
  <si>
    <t>Öğrenci taleplerinin değişiklik göstermesi</t>
  </si>
  <si>
    <t>Programların doluluk oranlarını artırmak amacıyla üniversite tanıtım etkinlikleri düzenlenmesi</t>
  </si>
  <si>
    <t>Yeterli</t>
  </si>
  <si>
    <t>Tanıtım etkinlilerinin düzenlenmesi</t>
  </si>
  <si>
    <t>Doluluk oranlarını  için öğrenci tanıtım etkinliklerinin düzenlenmesi</t>
  </si>
  <si>
    <t xml:space="preserve">Üniversite tanıtım faaliyetlerinin arttırılması </t>
  </si>
  <si>
    <t>Akademik Birim
 Yöneticileri</t>
  </si>
  <si>
    <t>Değişti</t>
  </si>
  <si>
    <t>İkinci öğretimlerin kapatılması</t>
  </si>
  <si>
    <t>Hayır</t>
  </si>
  <si>
    <t>H1.3</t>
  </si>
  <si>
    <t>Çağın Gerektirdiği Disiplinlerarası/Çok Disiplinli Eğitim ve Öğretimi Güçlendirmek</t>
  </si>
  <si>
    <t>R4</t>
  </si>
  <si>
    <t>Öğrencilerin Çift Ana dal program tercihlerinde dengeli dağılım olmaması.</t>
  </si>
  <si>
    <t>Öğrencilerin Çap tercihlerinde belirli programlara ağırlık vermesi</t>
  </si>
  <si>
    <t>Çap programlarının sayı ve kontenyanlarının düzenlenmesi, danışmanlık hizmetlerinde Çap programlarının tanıtılması</t>
  </si>
  <si>
    <t>Çap programlarının sayı ve kontenjanlarının düzenlenmesi, danışmanlık hizmetlerinde Çap programlarının tanıtılması</t>
  </si>
  <si>
    <t>Sayı ve kontenjanların dengeli dağılımı</t>
  </si>
  <si>
    <t>Sayı ve kontenjanların dengeli dağılımı yapılması Çap programlarının öğrencilere tanıtılması</t>
  </si>
  <si>
    <t>R5</t>
  </si>
  <si>
    <t>Bölüm dışı derslerin program çıklarıyla uyumu ve çakışmalar</t>
  </si>
  <si>
    <t>program çıktı uyumu ve kaçışmalar</t>
  </si>
  <si>
    <t>Öğrencilerin bölüm dışı dersler hakkında bilgilendirilmesi</t>
  </si>
  <si>
    <t>Bölüm dışı ders çakışmaları ve program çıkları uyumu</t>
  </si>
  <si>
    <t xml:space="preserve">Öğrencilerin bölüm dışı derslerin verildiği yerleşke ve ders planlarıyla ilgili bilgilendirilmesi </t>
  </si>
  <si>
    <t>Akademik Birim
 Yöneticileri, Akademik danışmanlar</t>
  </si>
  <si>
    <t>R6</t>
  </si>
  <si>
    <t>Çift anadal ve yandal programlarında mezuniyet oranının düşük olması</t>
  </si>
  <si>
    <t>Ders programlarının yoğunluğu, derslerin çakışması, öğrencilerin yeterince bilinçli olmaması</t>
  </si>
  <si>
    <t>Orta</t>
  </si>
  <si>
    <t>Yeni programların hazırlanması, öğrencilerin bilgilendirilmesi, bölümler bazında öğrencilerin takibinin yapılması</t>
  </si>
  <si>
    <t xml:space="preserve"> Mezuniyet 
oranının düşük olması</t>
  </si>
  <si>
    <t>Çiftanadal ve Yandal
 mezuniyet oranını 
arttırmak</t>
  </si>
  <si>
    <t>ÇAP ve YANDAL programlarının
 özendirilmesi ve ders planlarının çakışmaları önleyecek şekilde hazırlanmasına dikkat edilmesi</t>
  </si>
  <si>
    <t>Öğrenci İşleri Daire
 Başkanlığı,
Akademik Birimler</t>
  </si>
  <si>
    <t>H1.4</t>
  </si>
  <si>
    <t>Öğrencilere Yönelik Teşvik, Rehberlik ve Danışmanlık Hizmetlerini Geliştirmek</t>
  </si>
  <si>
    <t>R7</t>
  </si>
  <si>
    <t>Akademik insan kaynağının sayısal yetersizliği</t>
  </si>
  <si>
    <t xml:space="preserve">Öğretim elemanlarının yeterli sayıda olmaması </t>
  </si>
  <si>
    <t>Gerekli sayıda öğretim elemanı planlamalarının yapılması</t>
  </si>
  <si>
    <t>Akademik insan kaynağının
 sayıca az olması</t>
  </si>
  <si>
    <t>Öğretim elemanı
 istihdam etmek</t>
  </si>
  <si>
    <t xml:space="preserve">Öğretim elemanı sayılarınının 
arttırılması </t>
  </si>
  <si>
    <t>Personel Daire 
Başkanılığı,
Akademik Birimler</t>
  </si>
  <si>
    <t>H1.5</t>
  </si>
  <si>
    <t>Dezavantajlı Öğrencilerin Eğitim Mekânlarına Erişebilirliğini ve Sosyokültürel Faaliyetlere KatılımınıArtırmak</t>
  </si>
  <si>
    <t>R8</t>
  </si>
  <si>
    <t>Engelli bireylere yönelik ve kapsayan etkinliklerinin yeterli olmaması</t>
  </si>
  <si>
    <t>Engelli bireyleri kapsayan ve engelli bireylerin topluma uyumuna yönelik etkinliklerin yetersiz olması</t>
  </si>
  <si>
    <t>Engellilere yönelik yeterli sayıda etkinlik yapılmaması</t>
  </si>
  <si>
    <t>Engellilere yönelik düzenlenen etkinliklerin sayıca az olması</t>
  </si>
  <si>
    <t>Engellilere yönelik etkinlik sayılarının arttırılması</t>
  </si>
  <si>
    <t>Engellilere yönelik düzenlenen etkinliklerin sayıca arttılması ve diğer birimlerle işbirliği yapılması, projelerle gerekli bütçelerin oluşturulması</t>
  </si>
  <si>
    <t>A2</t>
  </si>
  <si>
    <t>Ar-Ge ve Proje Kültürünü Tabana Yayarak Nitelikli Bilgi ve Teknoloji Üretimine Katkıda Bulunmak</t>
  </si>
  <si>
    <t>H2.2</t>
  </si>
  <si>
    <t>Üniversitemizde Gerçekleştirilen Bilimsel Araştırma Proje Sayısını Artırmak</t>
  </si>
  <si>
    <t>R9</t>
  </si>
  <si>
    <t>Dış Risk (İtibar Riski)</t>
  </si>
  <si>
    <t>Kurum ve kuruluşlar arası işbirliği yetersizliği</t>
  </si>
  <si>
    <t xml:space="preserve"> İş birliği yapılamaması</t>
  </si>
  <si>
    <t>Kurum ve kuruluşlar arası iş birliği yapılmasının sağlanması</t>
  </si>
  <si>
    <t>Kurum ve kuruluşların 
işbirliğinin yetersiz olması</t>
  </si>
  <si>
    <t xml:space="preserve">İşbirliği 
yapılmasının 
sağlanması amacıyla gerekli girişimlerin yapılması </t>
  </si>
  <si>
    <t>Kurum ve kuruluşlar arası 
iş birliği Protokolünün imzalanması</t>
  </si>
  <si>
    <t>Genel Sekreterlik,
Dış Paydaşlar</t>
  </si>
  <si>
    <t>R10</t>
  </si>
  <si>
    <t>Projeye yönelik altyapı ve bütçe kısıtlılığı</t>
  </si>
  <si>
    <t>Proje için yeterli kaynaklara erişim</t>
  </si>
  <si>
    <t xml:space="preserve">Proje çağrı dönemlerinin takip edilmesi </t>
  </si>
  <si>
    <t>Altyapı ve bütçe sınırlılıkları azaltmak için ödenekli bütçelerin tabiki</t>
  </si>
  <si>
    <t>Ödenekli projelerin çağrı dönemleri ve süreçleri hakkında bilgilerilmenin yapılması</t>
  </si>
  <si>
    <t>H2.5</t>
  </si>
  <si>
    <t>Üniversite Adresli Yapılan Bilimsel Makale Sayısı ve Kalitesini Artırmak</t>
  </si>
  <si>
    <t>R11</t>
  </si>
  <si>
    <t>Öğretim üyesi sayısının yetersizliği</t>
  </si>
  <si>
    <t xml:space="preserve">Öğretim üyesi kadrosunun
 yeterli sayıda olmaması </t>
  </si>
  <si>
    <t>Gerekli sayıda öğretim üyesi alımlarının yapılması</t>
  </si>
  <si>
    <t xml:space="preserve">Öğretim üyesi eksikliği
</t>
  </si>
  <si>
    <t>Öğretim üyesi
 istihdam etmek</t>
  </si>
  <si>
    <t xml:space="preserve">Öğretim üyesi sayılarınının 
arttırılması </t>
  </si>
  <si>
    <t>Personel Daire Başkanlığı,
Akademik Birimler</t>
  </si>
  <si>
    <t>H2.1</t>
  </si>
  <si>
    <t>Üniversite Araştırma Ekosisteminin Güncel Bilgi Kaynaklarına Ulaşımını Artırmak</t>
  </si>
  <si>
    <t>R12</t>
  </si>
  <si>
    <t>İç Risk (Stratejik Risk)</t>
  </si>
  <si>
    <t>Araştırma alt yapısının yetersizliği</t>
  </si>
  <si>
    <t>Araştırma alt yapısının yetersiz 
oluşu</t>
  </si>
  <si>
    <t>Araştırma alt yapısınıın güçlendirilmesinin sağlanması</t>
  </si>
  <si>
    <t>Zayıf</t>
  </si>
  <si>
    <t>Araştırma alt yapısınının 
yetersiz oluşu</t>
  </si>
  <si>
    <t>Araştırma alt 
yapısını
 güçlendirmek</t>
  </si>
  <si>
    <t>Süreci kontrol altına
 almak amacıyla gerekli izlemeler  yapılarak araştırma alanlarının artırılması</t>
  </si>
  <si>
    <t>Araştırmaya ayrılan bütçenin arttırılması,
 mevcut fırsatlar konusunda çalışanların 
bilgilendirilmesi, disiplinler arası ortak 
çalışmaların özendirilmesi</t>
  </si>
  <si>
    <t>Strateji Geliştime Daire 
Başkanlığı,
Personel Daire Başkanlığı</t>
  </si>
  <si>
    <t>A3</t>
  </si>
  <si>
    <t>Sürdürülebilir Kalkınma Hedeflerine Yönelik Çalışmalarıyla Toplumsal Fayda Üretmek</t>
  </si>
  <si>
    <t>H3.1</t>
  </si>
  <si>
    <t>Ulusal ve Uluslararası İş Birlikleriyle Geliştirilen Bilimsel Faaliyetlerin Sayısını Artırmak</t>
  </si>
  <si>
    <t>R13</t>
  </si>
  <si>
    <t>İç Risk (Finansal Risk)</t>
  </si>
  <si>
    <t>Öğretim elemanları ile iş birlikçi kurumlar arasında yeterli etkileşimin sağlanamaması</t>
  </si>
  <si>
    <t>Bölgede sağlık alanı ile ilgili sanayi ve endüstrinin yeteri kadar gelişmemiş olması, yatırımların yeterli olmaması</t>
  </si>
  <si>
    <t>Öğretim elemanlarının iş birliği kurmasına yardımcı olabilecek desteklerin ve teşviklerin sağlanması                                                                                                  İş birlikçi kurumlarla projeler ve faaliyetlerin yürütülmesi                          Okulumuzun Bartın Üniversitesi ile Bartın İl Sağlık Müdürlüğü Arasında Sağlık Alanında Öğrenim Gören Öğrencilerin Mesleki Eğitim Uygulamalarına Yönelik İşbirliği Protokolünün bulunması</t>
  </si>
  <si>
    <t xml:space="preserve">Öğretim elemanlarının 
uluslararası iş birliği kurma
 konusunda  zorluk çekmesi </t>
  </si>
  <si>
    <t>Destek ve teşvik
 sağlamak</t>
  </si>
  <si>
    <t>Öğretim elemanlarının iş birliği kurmasına yardımcı olabilecek desteklerin ve teşviklerin sağlanması</t>
  </si>
  <si>
    <t>Strateji Geliştime Daire 
Başkanlığı</t>
  </si>
  <si>
    <t>H3.2</t>
  </si>
  <si>
    <t xml:space="preserve">Girişimci ve Yenilikçi Faaliyetleri Artırmak </t>
  </si>
  <si>
    <t>R14</t>
  </si>
  <si>
    <t xml:space="preserve">İç Risk </t>
  </si>
  <si>
    <t xml:space="preserve">Öğretim elemanlarının öğrencileri istenilen düzeyde teşvik etmemesi </t>
  </si>
  <si>
    <t>Girişimcilik ve yenilikçilik alanlarında yeterli bilgi, deneyim veya güncel sektörel farkındalığın olmaması, Yoğun akademik iş yükü nedeniyle öğrenci projelerine zaman ayıramaması</t>
  </si>
  <si>
    <t>Öğretim elemanları ve öğrencilere girişimcilik çalışmalarına yönelik etkinliklerin düzenlenmesi</t>
  </si>
  <si>
    <t>Öğretim elemanlarının düzenlediği girişimcilik odaklı etkinlik sayısının azalması</t>
  </si>
  <si>
    <t>Her dönem öğretim elemanları tarafından girişimcilik temalı etkinlik düzenlemesini teşvik etmek</t>
  </si>
  <si>
    <t>Öğretim elemanlarının düzenlediği girişimcilik odaklı etkinliklerin teşvik edilmesi</t>
  </si>
  <si>
    <t>Strateji Geliştime Daire 
Başkanlığı               Akademik Birimler</t>
  </si>
  <si>
    <t>R15</t>
  </si>
  <si>
    <t xml:space="preserve">Öğrencilerde girişimcilik farkındalığının edinilememesi </t>
  </si>
  <si>
    <t>Girişimcilikle ilgili temel bilgi eksikliği ve Rol model eksikliğinin olması</t>
  </si>
  <si>
    <t>Ders Planında girişimcilik derslerinin bulunması,</t>
  </si>
  <si>
    <t>Öğrencilerin girişimcilik eğitimlerine, seminerlerine katılımın azalması</t>
  </si>
  <si>
    <t>Her dönem girişimcilik dersinin açılarak tüm öğrencilerin almasını sağlamak</t>
  </si>
  <si>
    <t>Öğrencilerin girişimcilik eğitimlerine, seminerlerine tüm öğrencilerin katılımını sağlamak</t>
  </si>
  <si>
    <t>H3.3</t>
  </si>
  <si>
    <t xml:space="preserve">Topluma Katkı Temelli Faaliyetleri Artırmak </t>
  </si>
  <si>
    <t>R16</t>
  </si>
  <si>
    <t xml:space="preserve">Öğrenciler ve öğretim elemanlarının Sosyal Sorumluluk Proje Koordinatörlüğünün kapsam ve faaliyet alanlarından yeterli seviyede bilgi sahibi olmaması </t>
  </si>
  <si>
    <t>Patent, faydalı model, endüstriyel tasarım süreçleri 
hakkında bilgi eksikliğinin olması</t>
  </si>
  <si>
    <t xml:space="preserve">Patent, faydalı model, endüstriyel tasarım süreçleri hakkında bilgi eksikliğinin giderilmesi için eğitimler verilmesi, destek sağlanması </t>
  </si>
  <si>
    <t>Patent, faydalı model,
 endüstriyel tasarım 
süreçleri hakkında 
bilgi eksikliği olması</t>
  </si>
  <si>
    <t>Patent, faydalı
 model, endüstriyel 
tasarım süreçleri hakkında bilgi 
eksikliğinin
 giderilmesi için
 eğitimler verilmek, destek sağlamak</t>
  </si>
  <si>
    <t>Bütçe teşvikleri ve eğitim
 faaliyetlerinin sağlanması</t>
  </si>
  <si>
    <t>Proje Teknoloji Ofisi,
Üst Yönetim,
Genel Sekreterlik,
Akademiik Birimler,</t>
  </si>
  <si>
    <t>R17</t>
  </si>
  <si>
    <t xml:space="preserve">Sosyal sorumluluk projelerine ayrılan bütçenin yetersiz olması </t>
  </si>
  <si>
    <t>Sosyal sorumluluk projelerinin bütçe önceliği olarak düşük seviyede görülmesi</t>
  </si>
  <si>
    <t>Sosyal sorumluluk faaliyetlerinin kurumsal web, sosyal medya ve etkinliklerde görünür kılınması</t>
  </si>
  <si>
    <t>Yeterli Değil</t>
  </si>
  <si>
    <t>Sosyal sorumluluk projeleriyle ilgili düzenlenen toplantı ve seminerlere katılımın azalması</t>
  </si>
  <si>
    <t>Sosyal sorumluluk projeleriyle ilgili düzenlenen toplantı ve seminerlere katılımın teşvik edilmesi</t>
  </si>
  <si>
    <t>H3.4</t>
  </si>
  <si>
    <t>Öğrencilerin Kişisel ve Sosyal Gelişimine Katkı Sağlayacak Etkinlikleri Desteklemek</t>
  </si>
  <si>
    <t>R18</t>
  </si>
  <si>
    <t>Fiziki ve sosyal imkânların yetersizliği</t>
  </si>
  <si>
    <t xml:space="preserve">Fiziki ve sosyal imkanların az olması ve bütçe kısıtlılıkları </t>
  </si>
  <si>
    <t>Akademik danışmanlık toplantılarında öğrencilere eğitim faaliyetleri dışındaki etkinlikler ile ilgili bilgilendirme yapılmaktadır, öğrenci kulüpleri ile bilgilendirmeler yapılarak katılımları sağlanmaktadır.  Paydaşlarla iş birliği yapılarak etkinlikler için destek alınmaktadır, Mesleki ağırlıklı topluluk faaliyetleri ders planı çerçevesinde düzenlenmekte ve öğrenci katılımları sağlanmaktadır.</t>
  </si>
  <si>
    <t>Fiziki ve sosyal imkânların yetersiz oluşları</t>
  </si>
  <si>
    <t>Yeterli fiziki ve sosyal  imkanları sağlamak</t>
  </si>
  <si>
    <t>Öğrencilerin kişisel ve sosyal gelişimlerini  destekleyecek etkinliklerin ders içeriklerinde yer almasının sağlanması</t>
  </si>
  <si>
    <t>İdari Mali İşler Daire
 Başkanlığı,
Strateji Geliştirme Daire 
Başkanlığı</t>
  </si>
  <si>
    <t>A4</t>
  </si>
  <si>
    <t>Girişimciliği İşbirlikçi Uygulamalarla Destekleyerek Bölgesel Kalkınmada Etkin Rol Almak</t>
  </si>
  <si>
    <t>H4.1</t>
  </si>
  <si>
    <t>Üniversitemizin İhtisaslaşma Alanına Yönelik Bilimsel Faaliyet Sayısını Artırmak</t>
  </si>
  <si>
    <t>R19</t>
  </si>
  <si>
    <t>İç ve Dış Risk 
(Operasyonel Risk)</t>
  </si>
  <si>
    <t>İhtisaslaşma alanında çalışan öğretim elemanlarının sayısal yetersizliği</t>
  </si>
  <si>
    <t>Öğretim elemanlarının ihtisaslaşma alanında çalışma yapmaması.</t>
  </si>
  <si>
    <t>2025</t>
  </si>
  <si>
    <t>Öğretim elemanlarına ihtisaslaşma alanında çalışma yapması için destek ve teşvik verilmesi.</t>
  </si>
  <si>
    <t>Öğretim elemanlarının ihtisaslaşma
 alanında çalışma yapmaması.</t>
  </si>
  <si>
    <t>Destek sağlamak</t>
  </si>
  <si>
    <t>Öğretim elemanlarına 
ihtisaslaşma alanında 
çalışma yapması 
için destek ve teşvik vermek</t>
  </si>
  <si>
    <t>H4.2</t>
  </si>
  <si>
    <t>İhtisaslaşma Alanındaki Proje/Patent/Faydalı Model/Endüstriyel Tasarım Sayısını Artırmak</t>
  </si>
  <si>
    <t>R20</t>
  </si>
  <si>
    <t>İç ve Dış Risk (Proje Riski)</t>
  </si>
  <si>
    <t>İhtisaslaşma alanında proje sayısının yetersizliği</t>
  </si>
  <si>
    <t xml:space="preserve">
 Proje sayısısnın düşük olması </t>
  </si>
  <si>
    <t>Öğretim elemanlarına proje yapabilmeleri için gerekli destek ve teşviklerin sağlanması</t>
  </si>
  <si>
    <t>İhtisaslaşma alanında
 proje sayısının düşük olması</t>
  </si>
  <si>
    <t xml:space="preserve">Proje sayılarının yükseltilmesinnin sağlanması </t>
  </si>
  <si>
    <t>Öğretim elemanlarına
 proje yapabilmeleri 
için gerekli destek
 ve teşvik sağlamak</t>
  </si>
  <si>
    <t>H4.3</t>
  </si>
  <si>
    <t>İhtisaslaşma Alanındaki Bilimsel Etkinlik Sayısını Artırmak</t>
  </si>
  <si>
    <t>R21</t>
  </si>
  <si>
    <t>Dış Risk (Stratejik Risk)</t>
  </si>
  <si>
    <t>Konaklama kapasitesinin yetersizliği</t>
  </si>
  <si>
    <t>Mekan yetersizliği</t>
  </si>
  <si>
    <t>Üniversitemizin sosyal ve spor tesislerini istenilen seviyeye getirilmesi için bütçeleme çalışmaları yapılmış olup yatırım bütçe tekliflerine dahil edilmiştir. Ayrıca Bartın ili genelinde konaklama kapasitesinin artırılması için paydaşlar ile gerekli işbirliklerinin oluşturulması</t>
  </si>
  <si>
    <t>Konaklama kapasitesi
 yetersizliği</t>
  </si>
  <si>
    <t>Bartın ili genelinde konaklama kapasitesinin artırılması için paydaşlar ile gerekli işbirliklerinin oluşturulması</t>
  </si>
  <si>
    <t>Bartın ili genelinde konaklama kapasitesinin artırılması için 
paydaşlar ile gerekli işbirliklerinin oluşturulması</t>
  </si>
  <si>
    <t>H4.4</t>
  </si>
  <si>
    <t>İhtisaslaşma Alanındaki Program ve Ders Sayısını Artırmak</t>
  </si>
  <si>
    <t>R22</t>
  </si>
  <si>
    <t>Program tekliflerinin reddedilmesi</t>
  </si>
  <si>
    <t>Yeterli sayıda öğretim elemanın olmaması,
 öğrenciler tarafından tercih edilmeme riski,
 bölgeye uygun olmaması
Fiziki kapasitenin yetersiz oluşu</t>
  </si>
  <si>
    <t>Fiziki kapasitenin sağlanması, Öğretim elemanlarının yeterli olmasının sağlanması</t>
  </si>
  <si>
    <t>Program tekliflerinin 
reddedilmesi</t>
  </si>
  <si>
    <t>Fiziki kapasitenin 
sağlanması, Öğretim elemanlarının 
yeterli olmasının sağlanması</t>
  </si>
  <si>
    <t>Fiziki kapasitenin sağlanması, Öğretim elemanlarının yeterli olmasının sağlanması faaliyetlerinin yürütülmesi</t>
  </si>
  <si>
    <t>Öğrenci İşleri Daire 
Başkanlığı,
Akademik Birimler</t>
  </si>
  <si>
    <t>H4.5</t>
  </si>
  <si>
    <t xml:space="preserve"> İhtisaslaşma Alanında Bölgesel Kalkınmaya Yönelik Etkileşimi Artırmak</t>
  </si>
  <si>
    <t>R23</t>
  </si>
  <si>
    <t>İhtisaslaşma alanında faaliyet gösteren özel sektör kuruluşlarının olmaması</t>
  </si>
  <si>
    <t>Bölgede bulanan özel sektör
 kuruluşlarının kısıtlı olması</t>
  </si>
  <si>
    <t>İhtisaslaşma alanında  şehir dışından özel sektör kuruluşlarıyla işbirliği yapılması</t>
  </si>
  <si>
    <t>İhtisaslaşma alanında  
şehir dışından özel sektör kuruluşlarıyla
 işbirliği yapmak</t>
  </si>
  <si>
    <t>İhtisaslaşmaya yönelik işbirlikleri kurmak 
amacıyla gerekli çalışmaları artırmak</t>
  </si>
  <si>
    <t>A5</t>
  </si>
  <si>
    <t>Katılımcı Yönetim Anlayışıyla Kurum Kültürünü ve Aidiyet Duygusunu Geliştirmek</t>
  </si>
  <si>
    <t>H5.4</t>
  </si>
  <si>
    <t xml:space="preserve"> Üniversitenin Ulusal ve Uluslararası Sıralamalardaki Yerini İyileştirmek</t>
  </si>
  <si>
    <t>R24</t>
  </si>
  <si>
    <t>Öğretim elemanlarının ders dışı faaliyetler nedeniyle iş yüklerinin fazla olması</t>
  </si>
  <si>
    <t>Öğretim elemanlarına fazla 
iş yükü yüklenmesi</t>
  </si>
  <si>
    <t>İş yüklerinin makul seviyeye indirilmesi</t>
  </si>
  <si>
    <t>İş yüklerinin makul 
seviyeye indirilmesi</t>
  </si>
  <si>
    <t>İş yükü analizlerinin yapılarak öğretim elemanı 
bazında iş yükünün tespit edilmesi</t>
  </si>
  <si>
    <t>H5.5</t>
  </si>
  <si>
    <t>Kalite Kültürünü Yaygınlaştırmak</t>
  </si>
  <si>
    <t>R25</t>
  </si>
  <si>
    <t xml:space="preserve">Kalite süreçlerinin içerdiği iş yükü nedeniyle paydaşlar tarafından dirençle karşılanması </t>
  </si>
  <si>
    <t>bazı süreç mekanizmalarının kurulamamış olması</t>
  </si>
  <si>
    <t>İş yüklerinin makul seviyeye indirilmesi amacıyla mekanizmaların oluşturularak dengeli dağıtım yapılması</t>
  </si>
  <si>
    <t xml:space="preserve">İş yükünün
 fazla olması </t>
  </si>
  <si>
    <t>İş yüklerinin
 makul seviyeye 
indirilmesi</t>
  </si>
  <si>
    <t>Kalite Koordinatörlüğü, 
Personel Daire Başkanlığı</t>
  </si>
  <si>
    <t>H5.2</t>
  </si>
  <si>
    <t xml:space="preserve"> İç ve Dış Paydaşların Karar Alma Süreçlerine Etkin Katılımını Sağlamak</t>
  </si>
  <si>
    <t>R26</t>
  </si>
  <si>
    <t>Paydaşların karar alma süreçlerine katılımının düşük olması</t>
  </si>
  <si>
    <t>Katılımın sağlanmaması</t>
  </si>
  <si>
    <t>2024</t>
  </si>
  <si>
    <t>Katılımın sağlanması</t>
  </si>
  <si>
    <t>Katılımın
 sağlanmaması</t>
  </si>
  <si>
    <t>Katılımın 
sağlanması için çalışmaların yapılması</t>
  </si>
  <si>
    <t>Toplantının öncesinde paydaşlara bilgi verilmesi, 
çoğunluğun fikrine göre toplantıarın belirlenmesi</t>
  </si>
  <si>
    <t>Ar-Ge ve Proje Kültürünü Tabana Yayarak Nitelikli Bilgi ve Teknoloji Üretimine Katkıda
Bulunmak</t>
  </si>
  <si>
    <t>Üniversitemizde gerçekleştirilen bilimsel araştırma proje sayısını artırmak.</t>
  </si>
  <si>
    <t>R27</t>
  </si>
  <si>
    <t>Laboratuvar ve uygulama alanlarında akademik personel ve öğrencilerin kaza ve 
yaralanmalara maruz kalması</t>
  </si>
  <si>
    <t>İş sağlığı ve güvenliğinin
 sağlanamaması</t>
  </si>
  <si>
    <t>İş sağlığı ve güvenliğinin
 sağlanması amacıyla eğitimler düzenlenmesi</t>
  </si>
  <si>
    <t xml:space="preserve">Tespit edilen riskler, 
Laboratuvar genelindeki kazalar </t>
  </si>
  <si>
    <t>Riskleri
 minimuma
 indirmek</t>
  </si>
  <si>
    <t>İSG hakkında eğitimler verilmesi</t>
  </si>
  <si>
    <t>İş Sağlığı ve Güvenliği 
Koordinatörlüğü</t>
  </si>
  <si>
    <t>R28</t>
  </si>
  <si>
    <t>Bütçe harcamalarının önceliği, katılım desteklerinin akademik teşvik puanına bağlı olması 
nedeniyle akademik yayınların yetersizliği, ulusal ve uluslararası proje sayılarının azalması</t>
  </si>
  <si>
    <t xml:space="preserve"> 
Bütçe verilmediğinden, akademik teşvik puanlarının yeterli puana ulaşamaması </t>
  </si>
  <si>
    <t>akademik yayın yetersizliğini, ulusal ve uluslararası proje sayılarının artmasını sağlamak amacıyla gerekli planlamalar yapılması</t>
  </si>
  <si>
    <t>Akademik yayınların 
yetersizliği, ulusal ve 
uluslararası proje 
sayılarının azalması</t>
  </si>
  <si>
    <t>Bütçe verilmesi</t>
  </si>
  <si>
    <t>Bütçenin akademik teşvik puanına
 bağlı olmaksızın  verilmesi amacıyla gerekli bütçe planlamalarının yapılması</t>
  </si>
  <si>
    <t xml:space="preserve">Üst yönetim, Akademik Birim yöneticileri </t>
  </si>
  <si>
    <t>Öğrencilere yönelik teşvik, rehberlik ve danışmanlık hizmetlerini geliştirmek</t>
  </si>
  <si>
    <t>R29</t>
  </si>
  <si>
    <t>İç Risk (Uyum Riski)</t>
  </si>
  <si>
    <t>Öğrencilerin her türlü rehberlik ve danışma işlemlerinde öğrenci, akademik personel ve öğrenci işleri çalışanıyla koordinasyonun olmaması</t>
  </si>
  <si>
    <t>Rehberlik ve danışmanlık  hizmetlerinin mekanizmalar zaman zaman eksik kalması</t>
  </si>
  <si>
    <t xml:space="preserve">Öğrencilere yönelik farkındalık eğitimleri verilmesi,  web sayfası, sosyal medya hesapları ile öğrencilerin bilgilendirilmesi </t>
  </si>
  <si>
    <t>Öğrencilerin personel
 ile  iletişim ağının zayıf olması</t>
  </si>
  <si>
    <t>Öğrenci 
mağduriyetini 
ortadan kaldırmak</t>
  </si>
  <si>
    <t>Öğrencilere yönelik farkındalık 
eğitimleri verilerek, web sayfası,
 sosyal medya hesapları ile 
öğrencilerin bilgilendirilmesi
yapılmış ve akademik personele 
ulaşılabilirlik sağlanması</t>
  </si>
  <si>
    <t>Yabancı Diller 
Yüksekokulu,
Üst Yönetim
Genel Sekreterlik, Akademik Birimler
Bünsem
Eğitim fakültesi
Edebiyat Fakültesi</t>
  </si>
  <si>
    <t>Çağın gerektirdiği disiplinlerarası / çok disiplinli eğitim ve öğretimi güçlendirmek.</t>
  </si>
  <si>
    <t>R30</t>
  </si>
  <si>
    <t>İç Risk (Teknolojik Risk)</t>
  </si>
  <si>
    <t>İş yoğunluğu ve sistemsel arızalar sebebiyle muafiyet /intibak, kayıt yenileme yatay geçiş ve harç muafiyet işlemlerinin zamanında yapılamaması, ders programlarının UBYS sistemine giriş işlemlerinin gecikmesi</t>
  </si>
  <si>
    <t>öğrenci iş ve işlemleri ile ilgili destek mekanzimalarının zaman zaman tam olarak sağlanamaması</t>
  </si>
  <si>
    <t xml:space="preserve">Akademik personel,,öğrenci işleri teknik birimler arasında koordinasyon sağlanması,
farkındalık eğitimleri düzenlenmesi,
UBYS sisteminin güçlendirilmesi </t>
  </si>
  <si>
    <t>Öğrencilerin 
mağduriyet yaşaması</t>
  </si>
  <si>
    <t>Ders seçimleri zamanlarında 
öğrenciler UBYS ders seçme 
ekranından bilgilendirme ve 
tanıtım videoları ile 
yönlendirilmekte olup UBYS 
sitemi üzerinden 'danışmana ulaş' 
butonu ile  gerekli iletişim 
sağlanmaktadır. Teknik arızalarda
 ise danışman/öğrenci başvurusu 
ile büro personeli gerekli 
tedbirlerin alınmasını 
sağlamaktadır.</t>
  </si>
  <si>
    <t xml:space="preserve">Öğrenci İşleri Daire 
Başkanlığı, 
Danışman Öğretim Elemanları,
Bilgi İşlem Daire Başkanlığı,
Akademik Birimler
</t>
  </si>
  <si>
    <t>Katılımcı Değerlendirmeleri</t>
  </si>
  <si>
    <t>Etki Seviyesi</t>
  </si>
  <si>
    <t>Etki Seviyesi Adedi</t>
  </si>
  <si>
    <t>Sıra No</t>
  </si>
  <si>
    <t>Belirlenen Riskler</t>
  </si>
  <si>
    <t>Toplam</t>
  </si>
  <si>
    <t>Ağırlıklı Ortalama Değeri</t>
  </si>
  <si>
    <t>Olasılık Seviyesi</t>
  </si>
  <si>
    <t>Olasılık Seviyesi Adedi</t>
  </si>
  <si>
    <t>RİSK HARİTASI</t>
  </si>
  <si>
    <t>OLASILIK</t>
  </si>
  <si>
    <t>Neredeyse Kesin</t>
  </si>
  <si>
    <t>A</t>
  </si>
  <si>
    <t>Yüksek Olasılık</t>
  </si>
  <si>
    <t>B</t>
  </si>
  <si>
    <t>Olası</t>
  </si>
  <si>
    <t>C</t>
  </si>
  <si>
    <t>Zayıf Olasılık</t>
  </si>
  <si>
    <t>D</t>
  </si>
  <si>
    <t>Çok Zayıf Olasılık</t>
  </si>
  <si>
    <t>E</t>
  </si>
  <si>
    <t>Çok Düşük</t>
  </si>
  <si>
    <t>Çok Yüksek</t>
  </si>
  <si>
    <t>ETKİ</t>
  </si>
  <si>
    <t xml:space="preserve">İlgili haritada bölgeler renklerle ifade edilmektedir. A bölgesi çok yüksek seviyeye sahip riskleri ifade ederken, E bölgesi çok düşük seviyeli riskleri ifade etmektedir. Risklerin harita üzerinde gösterimi ile kurum içerisinde varolan risklerin seviyelerinin hangi alanlarda yoğunlaştığı kolayca ifade edilebilmektedir. </t>
  </si>
  <si>
    <t>Artık Risk Seviyesi Bölgeler</t>
  </si>
  <si>
    <t xml:space="preserve">Risk haritaları hem doğal risklerin hem de artık risk seviyelerinin gösteriminde kullanılabilir. Doğal risk seviyesi hesaplanan bir riskin mevcut risk yönetimi faaliyetlerinin etkinliği değerlendirilerek artık risk seviyesine ulaşılır. Burada dikkat edilmesi gereken hususlardan bir tanesi mevcut risk yönetimi faaliyetleri ile riskin etkisi, olasılığı veya ikisi üzerinde de ne kadarlık bir azalmaya neden olduğudur. Eğer mevcut risk yönetim faaliyetleri ilgili riskin sadece olasılığını düşürmeye yönelik tasarlanmış ise risk haritasında aşağı doğru, etkisini düşürmeye yönelik ise sola doğru, ikisini birden düşürmeye yönelik ise hem sola hem aşağı doğru olacak şekilde bir gösterim yapılır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</si>
</sst>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0.0"/>
  </numFmts>
  <fonts count="48">
    <font>
      <sz val="10"/>
      <color theme="1"/>
      <name val="Calibri"/>
      <charset val="134"/>
      <scheme val="minor"/>
    </font>
    <font>
      <sz val="12"/>
      <color theme="1"/>
      <name val="Georgia"/>
      <charset val="162"/>
    </font>
    <font>
      <b/>
      <sz val="12"/>
      <color theme="1"/>
      <name val="Georgia"/>
      <charset val="162"/>
    </font>
    <font>
      <b/>
      <sz val="10"/>
      <color theme="1"/>
      <name val="Georgia"/>
      <charset val="162"/>
    </font>
    <font>
      <sz val="10"/>
      <color theme="1"/>
      <name val="Georgia"/>
      <charset val="162"/>
    </font>
    <font>
      <sz val="11"/>
      <color theme="1"/>
      <name val="Georgia"/>
      <charset val="162"/>
    </font>
    <font>
      <sz val="11"/>
      <name val="Georgia"/>
      <charset val="162"/>
    </font>
    <font>
      <b/>
      <sz val="11"/>
      <color theme="1"/>
      <name val="Georgia"/>
      <charset val="162"/>
    </font>
    <font>
      <b/>
      <i/>
      <sz val="15"/>
      <color theme="0"/>
      <name val="Georgia"/>
      <charset val="162"/>
    </font>
    <font>
      <b/>
      <i/>
      <sz val="11"/>
      <name val="Georgia"/>
      <charset val="162"/>
    </font>
    <font>
      <b/>
      <sz val="13"/>
      <color theme="0"/>
      <name val="Georgia"/>
      <charset val="162"/>
    </font>
    <font>
      <b/>
      <sz val="11"/>
      <color theme="0"/>
      <name val="Georgia"/>
      <charset val="162"/>
    </font>
    <font>
      <b/>
      <sz val="11"/>
      <color indexed="8"/>
      <name val="Georgia"/>
      <charset val="162"/>
    </font>
    <font>
      <sz val="11"/>
      <color indexed="8"/>
      <name val="Georgia"/>
      <charset val="162"/>
    </font>
    <font>
      <sz val="12"/>
      <color rgb="FF000000"/>
      <name val="Times New Roman"/>
      <charset val="162"/>
    </font>
    <font>
      <b/>
      <sz val="12"/>
      <color indexed="8"/>
      <name val="Georgia"/>
      <charset val="162"/>
    </font>
    <font>
      <sz val="12"/>
      <color indexed="8"/>
      <name val="Georgia"/>
      <charset val="162"/>
    </font>
    <font>
      <sz val="12"/>
      <color indexed="8"/>
      <name val="Times New Roman"/>
      <charset val="162"/>
    </font>
    <font>
      <sz val="12"/>
      <color theme="1"/>
      <name val="Times New Roman"/>
      <charset val="162"/>
    </font>
    <font>
      <sz val="11"/>
      <color rgb="FFFF0000"/>
      <name val="Georgia"/>
      <charset val="162"/>
    </font>
    <font>
      <sz val="12"/>
      <color rgb="FFFF0000"/>
      <name val="Georgia"/>
      <charset val="162"/>
    </font>
    <font>
      <b/>
      <sz val="11"/>
      <color theme="1"/>
      <name val="Times New Roman"/>
      <charset val="162"/>
    </font>
    <font>
      <b/>
      <i/>
      <sz val="10"/>
      <color theme="0"/>
      <name val="Georgia"/>
      <charset val="162"/>
    </font>
    <font>
      <b/>
      <i/>
      <sz val="11"/>
      <color theme="0"/>
      <name val="Times New Roman"/>
      <charset val="162"/>
    </font>
    <font>
      <b/>
      <i/>
      <sz val="12"/>
      <color theme="0"/>
      <name val="Georgia"/>
      <charset val="162"/>
    </font>
    <font>
      <sz val="11"/>
      <color theme="1"/>
      <name val="Times New Roman"/>
      <charset val="162"/>
    </font>
    <font>
      <sz val="11"/>
      <color rgb="FF000000"/>
      <name val="Times New Roman"/>
      <charset val="162"/>
    </font>
    <font>
      <sz val="11"/>
      <name val="Times New Roman"/>
      <charset val="162"/>
    </font>
    <font>
      <sz val="11"/>
      <color rgb="FF00B050"/>
      <name val="Times New Roman"/>
      <charset val="162"/>
    </font>
    <font>
      <sz val="11"/>
      <color indexed="8"/>
      <name val="Times New Roman"/>
      <charset val="162"/>
    </font>
    <font>
      <b/>
      <sz val="11"/>
      <name val="Times New Roman"/>
      <charset val="162"/>
    </font>
    <font>
      <b/>
      <sz val="11"/>
      <color indexed="9"/>
      <name val="Times New Roman"/>
      <charset val="162"/>
    </font>
    <font>
      <b/>
      <sz val="15"/>
      <color theme="1"/>
      <name val="Georgia"/>
      <charset val="162"/>
    </font>
    <font>
      <b/>
      <sz val="11"/>
      <color theme="0"/>
      <name val="Myriad Pro"/>
      <charset val="162"/>
    </font>
    <font>
      <sz val="11"/>
      <color theme="1"/>
      <name val="Myriad Pro"/>
      <charset val="162"/>
    </font>
    <font>
      <b/>
      <sz val="11"/>
      <color theme="1"/>
      <name val="Myriad Pro"/>
      <charset val="162"/>
    </font>
    <font>
      <sz val="11"/>
      <name val="Myriad Pro"/>
      <charset val="162"/>
    </font>
    <font>
      <b/>
      <sz val="11"/>
      <name val="Myriad Pro"/>
      <charset val="162"/>
    </font>
    <font>
      <b/>
      <sz val="11"/>
      <color rgb="FFFF0000"/>
      <name val="Myriad Pro"/>
      <charset val="162"/>
    </font>
    <font>
      <b/>
      <sz val="11"/>
      <color theme="3"/>
      <name val="Myriad Pro"/>
      <charset val="162"/>
    </font>
    <font>
      <b/>
      <sz val="16"/>
      <color theme="0"/>
      <name val="Georgia"/>
      <charset val="162"/>
    </font>
    <font>
      <b/>
      <sz val="10"/>
      <color rgb="FFA32020"/>
      <name val="Georgia"/>
      <charset val="162"/>
    </font>
    <font>
      <sz val="10"/>
      <color rgb="FFFF0000"/>
      <name val="Georgia"/>
      <charset val="162"/>
    </font>
    <font>
      <sz val="11"/>
      <color theme="1"/>
      <name val="Calibri"/>
      <charset val="134"/>
      <scheme val="minor"/>
    </font>
    <font>
      <sz val="11"/>
      <color theme="1"/>
      <name val="Calibri"/>
      <charset val="162"/>
      <scheme val="minor"/>
    </font>
    <font>
      <sz val="10"/>
      <color rgb="FFC00000"/>
      <name val="Georgia"/>
      <charset val="162"/>
    </font>
    <font>
      <i/>
      <sz val="10"/>
      <color theme="1"/>
      <name val="Georgia"/>
      <charset val="162"/>
    </font>
    <font>
      <sz val="10"/>
      <color theme="1"/>
      <name val="Calibri"/>
      <charset val="134"/>
      <scheme val="minor"/>
    </font>
  </fonts>
  <fills count="17">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C00000"/>
        <bgColor indexed="64"/>
      </patternFill>
    </fill>
    <fill>
      <patternFill patternType="solid">
        <fgColor rgb="FF00B050"/>
        <bgColor indexed="64"/>
      </patternFill>
    </fill>
    <fill>
      <patternFill patternType="mediumGray">
        <fgColor theme="1"/>
        <bgColor theme="0"/>
      </patternFill>
    </fill>
    <fill>
      <patternFill patternType="solid">
        <fgColor theme="0" tint="-4.9989318521683403E-2"/>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0" tint="-0.499984740745262"/>
        <bgColor indexed="64"/>
      </patternFill>
    </fill>
    <fill>
      <patternFill patternType="solid">
        <fgColor theme="7" tint="-0.249977111117893"/>
        <bgColor indexed="64"/>
      </patternFill>
    </fill>
    <fill>
      <patternFill patternType="solid">
        <fgColor theme="3" tint="-0.249977111117893"/>
        <bgColor indexed="64"/>
      </patternFill>
    </fill>
    <fill>
      <patternFill patternType="solid">
        <fgColor theme="4" tint="0.39994506668294322"/>
        <bgColor indexed="64"/>
      </patternFill>
    </fill>
    <fill>
      <patternFill patternType="solid">
        <fgColor theme="5" tint="-0.499984740745262"/>
        <bgColor indexed="64"/>
      </patternFill>
    </fill>
    <fill>
      <patternFill patternType="solid">
        <fgColor rgb="FF002060"/>
        <bgColor indexed="64"/>
      </patternFill>
    </fill>
  </fills>
  <borders count="40">
    <border>
      <left/>
      <right/>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bottom/>
      <diagonal/>
    </border>
    <border>
      <left style="thin">
        <color auto="1"/>
      </left>
      <right/>
      <top style="medium">
        <color auto="1"/>
      </top>
      <bottom style="medium">
        <color auto="1"/>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auto="1"/>
      </left>
      <right style="medium">
        <color auto="1"/>
      </right>
      <top style="medium">
        <color auto="1"/>
      </top>
      <bottom style="medium">
        <color auto="1"/>
      </bottom>
      <diagonal/>
    </border>
    <border>
      <left/>
      <right style="thin">
        <color auto="1"/>
      </right>
      <top/>
      <bottom style="medium">
        <color auto="1"/>
      </bottom>
      <diagonal/>
    </border>
    <border>
      <left style="medium">
        <color auto="1"/>
      </left>
      <right style="medium">
        <color auto="1"/>
      </right>
      <top/>
      <bottom style="medium">
        <color auto="1"/>
      </bottom>
      <diagonal/>
    </border>
    <border>
      <left/>
      <right/>
      <top style="medium">
        <color rgb="FFA32020"/>
      </top>
      <bottom style="medium">
        <color rgb="FFA32020"/>
      </bottom>
      <diagonal/>
    </border>
    <border>
      <left/>
      <right/>
      <top/>
      <bottom style="dotted">
        <color rgb="FFA32020"/>
      </bottom>
      <diagonal/>
    </border>
  </borders>
  <cellStyleXfs count="7">
    <xf numFmtId="0" fontId="0" fillId="0" borderId="0"/>
    <xf numFmtId="0" fontId="47" fillId="0" borderId="0"/>
    <xf numFmtId="0" fontId="47" fillId="0" borderId="0"/>
    <xf numFmtId="0" fontId="43" fillId="0" borderId="0"/>
    <xf numFmtId="0" fontId="47" fillId="0" borderId="0"/>
    <xf numFmtId="0" fontId="44" fillId="0" borderId="0"/>
    <xf numFmtId="0" fontId="43" fillId="0" borderId="0"/>
  </cellStyleXfs>
  <cellXfs count="209">
    <xf numFmtId="0" fontId="0" fillId="0" borderId="0" xfId="0"/>
    <xf numFmtId="0" fontId="1" fillId="0" borderId="0" xfId="0" applyFont="1"/>
    <xf numFmtId="0" fontId="0" fillId="0" borderId="1" xfId="0" applyBorder="1"/>
    <xf numFmtId="0" fontId="0" fillId="0" borderId="2" xfId="0" applyBorder="1"/>
    <xf numFmtId="0" fontId="4" fillId="0" borderId="0" xfId="0" applyFont="1" applyAlignment="1">
      <alignment horizontal="center"/>
    </xf>
    <xf numFmtId="0" fontId="5" fillId="2" borderId="0" xfId="0" applyFont="1" applyFill="1" applyAlignment="1">
      <alignment vertical="center"/>
    </xf>
    <xf numFmtId="0" fontId="5" fillId="3" borderId="0" xfId="0" applyFont="1" applyFill="1" applyAlignment="1">
      <alignment vertical="center"/>
    </xf>
    <xf numFmtId="0" fontId="5" fillId="4" borderId="0" xfId="0" applyFont="1" applyFill="1" applyAlignment="1">
      <alignment vertical="center"/>
    </xf>
    <xf numFmtId="0" fontId="5" fillId="5" borderId="0" xfId="0" applyFont="1" applyFill="1" applyAlignment="1">
      <alignment vertical="center"/>
    </xf>
    <xf numFmtId="0" fontId="5" fillId="4" borderId="0" xfId="0" applyFont="1" applyFill="1" applyAlignment="1">
      <alignment horizontal="center" vertical="center"/>
    </xf>
    <xf numFmtId="0" fontId="5" fillId="3" borderId="0" xfId="0" applyFont="1" applyFill="1" applyAlignment="1">
      <alignment horizontal="center" vertical="center"/>
    </xf>
    <xf numFmtId="0" fontId="5" fillId="6" borderId="0" xfId="0" applyFont="1" applyFill="1" applyAlignment="1">
      <alignment vertical="center"/>
    </xf>
    <xf numFmtId="0" fontId="5" fillId="2" borderId="0" xfId="0" applyFont="1" applyFill="1" applyAlignment="1">
      <alignment horizontal="center" vertical="center"/>
    </xf>
    <xf numFmtId="0" fontId="5" fillId="6" borderId="0" xfId="0" applyFont="1" applyFill="1" applyAlignment="1">
      <alignment horizontal="center" vertical="center"/>
    </xf>
    <xf numFmtId="0" fontId="0" fillId="0" borderId="3" xfId="0" applyBorder="1"/>
    <xf numFmtId="0" fontId="5" fillId="0" borderId="0" xfId="0" applyFont="1"/>
    <xf numFmtId="0" fontId="0" fillId="0" borderId="4" xfId="0" applyBorder="1"/>
    <xf numFmtId="0" fontId="0" fillId="0" borderId="5" xfId="0" applyBorder="1"/>
    <xf numFmtId="0" fontId="1" fillId="0" borderId="1" xfId="0" applyFont="1" applyBorder="1"/>
    <xf numFmtId="0" fontId="1" fillId="0" borderId="6" xfId="0" applyFont="1" applyBorder="1"/>
    <xf numFmtId="0" fontId="1" fillId="0" borderId="3" xfId="0" applyFont="1" applyBorder="1"/>
    <xf numFmtId="0" fontId="1" fillId="0" borderId="7" xfId="0" applyFont="1" applyBorder="1"/>
    <xf numFmtId="0" fontId="1" fillId="0" borderId="3" xfId="0" applyFont="1" applyBorder="1" applyAlignment="1">
      <alignment horizontal="left" indent="1"/>
    </xf>
    <xf numFmtId="0" fontId="6" fillId="0" borderId="0" xfId="0" applyFont="1" applyAlignment="1">
      <alignment vertical="center" wrapText="1"/>
    </xf>
    <xf numFmtId="0" fontId="1" fillId="0" borderId="4" xfId="0" applyFont="1" applyBorder="1"/>
    <xf numFmtId="0" fontId="1" fillId="0" borderId="8" xfId="0" applyFont="1" applyBorder="1"/>
    <xf numFmtId="0" fontId="0" fillId="0" borderId="6" xfId="0" applyBorder="1"/>
    <xf numFmtId="0" fontId="5" fillId="5" borderId="0" xfId="0" applyFont="1" applyFill="1" applyAlignment="1">
      <alignment horizontal="center" vertical="center"/>
    </xf>
    <xf numFmtId="0" fontId="5" fillId="0" borderId="7" xfId="0" applyFont="1" applyBorder="1"/>
    <xf numFmtId="0" fontId="0" fillId="0" borderId="8" xfId="0" applyBorder="1"/>
    <xf numFmtId="0" fontId="1" fillId="0" borderId="0" xfId="5" applyFont="1" applyAlignment="1">
      <alignment vertical="center"/>
    </xf>
    <xf numFmtId="0" fontId="5" fillId="0" borderId="0" xfId="5" applyFont="1" applyAlignment="1">
      <alignment vertical="center"/>
    </xf>
    <xf numFmtId="0" fontId="9" fillId="0" borderId="0" xfId="5" applyFont="1" applyAlignment="1">
      <alignment horizontal="left" vertical="center" wrapText="1"/>
    </xf>
    <xf numFmtId="0" fontId="11" fillId="3" borderId="11" xfId="5" applyFont="1" applyFill="1" applyBorder="1" applyAlignment="1">
      <alignment horizontal="center" vertical="center" wrapText="1"/>
    </xf>
    <xf numFmtId="0" fontId="11" fillId="3" borderId="12" xfId="5" applyFont="1" applyFill="1" applyBorder="1" applyAlignment="1">
      <alignment horizontal="center" vertical="center" wrapText="1"/>
    </xf>
    <xf numFmtId="0" fontId="12" fillId="0" borderId="13" xfId="5" applyFont="1" applyBorder="1" applyAlignment="1">
      <alignment horizontal="center" vertical="center" wrapText="1"/>
    </xf>
    <xf numFmtId="0" fontId="13" fillId="0" borderId="14" xfId="5" applyFont="1" applyBorder="1" applyAlignment="1">
      <alignment horizontal="center" vertical="center" wrapText="1"/>
    </xf>
    <xf numFmtId="0" fontId="14" fillId="0" borderId="0" xfId="0" applyFont="1" applyAlignment="1">
      <alignment horizontal="left"/>
    </xf>
    <xf numFmtId="1" fontId="13" fillId="0" borderId="14" xfId="5" applyNumberFormat="1" applyFont="1" applyBorder="1" applyAlignment="1">
      <alignment horizontal="center" vertical="center" wrapText="1"/>
    </xf>
    <xf numFmtId="0" fontId="15" fillId="0" borderId="13" xfId="5" applyFont="1" applyBorder="1" applyAlignment="1">
      <alignment horizontal="center" vertical="center" wrapText="1"/>
    </xf>
    <xf numFmtId="0" fontId="16" fillId="0" borderId="14" xfId="5" applyFont="1" applyBorder="1" applyAlignment="1">
      <alignment horizontal="center" vertical="center" wrapText="1"/>
    </xf>
    <xf numFmtId="0" fontId="17" fillId="0" borderId="14" xfId="5" applyFont="1" applyBorder="1" applyAlignment="1">
      <alignment horizontal="left" wrapText="1"/>
    </xf>
    <xf numFmtId="1" fontId="16" fillId="0" borderId="14" xfId="5" applyNumberFormat="1" applyFont="1" applyBorder="1" applyAlignment="1">
      <alignment horizontal="center" vertical="center" wrapText="1"/>
    </xf>
    <xf numFmtId="0" fontId="18" fillId="0" borderId="0" xfId="0" applyFont="1"/>
    <xf numFmtId="0" fontId="17" fillId="0" borderId="14" xfId="5" applyFont="1" applyBorder="1" applyAlignment="1">
      <alignment horizontal="left" vertical="center" wrapText="1"/>
    </xf>
    <xf numFmtId="0" fontId="12" fillId="0" borderId="0" xfId="5" applyFont="1" applyAlignment="1">
      <alignment horizontal="center" vertical="center" wrapText="1"/>
    </xf>
    <xf numFmtId="0" fontId="5" fillId="0" borderId="0" xfId="5" applyFont="1" applyAlignment="1">
      <alignment horizontal="center" vertical="center"/>
    </xf>
    <xf numFmtId="1" fontId="13" fillId="0" borderId="0" xfId="5" applyNumberFormat="1" applyFont="1" applyAlignment="1">
      <alignment horizontal="center" vertical="center" wrapText="1"/>
    </xf>
    <xf numFmtId="0" fontId="11" fillId="3" borderId="16" xfId="5" applyFont="1" applyFill="1" applyBorder="1" applyAlignment="1">
      <alignment horizontal="center" vertical="center" wrapText="1"/>
    </xf>
    <xf numFmtId="1" fontId="13" fillId="0" borderId="17" xfId="5" applyNumberFormat="1" applyFont="1" applyBorder="1" applyAlignment="1">
      <alignment horizontal="center" vertical="center" wrapText="1"/>
    </xf>
    <xf numFmtId="1" fontId="16" fillId="0" borderId="17" xfId="5" applyNumberFormat="1" applyFont="1" applyBorder="1" applyAlignment="1">
      <alignment horizontal="center" vertical="center" wrapText="1"/>
    </xf>
    <xf numFmtId="0" fontId="11" fillId="3" borderId="18" xfId="5" applyFont="1" applyFill="1" applyBorder="1" applyAlignment="1">
      <alignment horizontal="center" vertical="center" wrapText="1"/>
    </xf>
    <xf numFmtId="1" fontId="13" fillId="0" borderId="19" xfId="5" applyNumberFormat="1" applyFont="1" applyBorder="1" applyAlignment="1">
      <alignment horizontal="center" vertical="center" wrapText="1"/>
    </xf>
    <xf numFmtId="1" fontId="16" fillId="0" borderId="19" xfId="5" applyNumberFormat="1" applyFont="1" applyBorder="1" applyAlignment="1">
      <alignment horizontal="center" vertical="center" wrapText="1"/>
    </xf>
    <xf numFmtId="0" fontId="11" fillId="3" borderId="13" xfId="5" applyFont="1" applyFill="1" applyBorder="1" applyAlignment="1">
      <alignment horizontal="center" vertical="center" wrapText="1"/>
    </xf>
    <xf numFmtId="0" fontId="11" fillId="3" borderId="14" xfId="5" applyFont="1" applyFill="1" applyBorder="1" applyAlignment="1">
      <alignment horizontal="center" vertical="center" wrapText="1"/>
    </xf>
    <xf numFmtId="0" fontId="11" fillId="3" borderId="19" xfId="5" applyFont="1" applyFill="1" applyBorder="1" applyAlignment="1">
      <alignment horizontal="center" vertical="center" wrapText="1"/>
    </xf>
    <xf numFmtId="0" fontId="5" fillId="0" borderId="13" xfId="5" applyFont="1" applyBorder="1" applyAlignment="1">
      <alignment horizontal="center" vertical="center"/>
    </xf>
    <xf numFmtId="0" fontId="5" fillId="0" borderId="14" xfId="5" applyFont="1" applyBorder="1" applyAlignment="1">
      <alignment horizontal="center" vertical="center"/>
    </xf>
    <xf numFmtId="0" fontId="5" fillId="0" borderId="19" xfId="5" applyFont="1" applyBorder="1" applyAlignment="1">
      <alignment horizontal="center" vertical="center"/>
    </xf>
    <xf numFmtId="0" fontId="19" fillId="0" borderId="0" xfId="5" applyFont="1" applyAlignment="1">
      <alignment vertical="center"/>
    </xf>
    <xf numFmtId="0" fontId="1" fillId="0" borderId="13" xfId="5" applyFont="1" applyBorder="1" applyAlignment="1">
      <alignment horizontal="center" vertical="center"/>
    </xf>
    <xf numFmtId="0" fontId="1" fillId="0" borderId="14" xfId="5" applyFont="1" applyBorder="1" applyAlignment="1">
      <alignment horizontal="center" vertical="center"/>
    </xf>
    <xf numFmtId="0" fontId="1" fillId="0" borderId="19" xfId="5" applyFont="1" applyBorder="1" applyAlignment="1">
      <alignment horizontal="center" vertical="center"/>
    </xf>
    <xf numFmtId="0" fontId="20" fillId="0" borderId="0" xfId="5" applyFont="1" applyAlignment="1">
      <alignment vertical="center"/>
    </xf>
    <xf numFmtId="0" fontId="15" fillId="0" borderId="20" xfId="5" applyFont="1" applyBorder="1" applyAlignment="1">
      <alignment horizontal="center" vertical="center" wrapText="1"/>
    </xf>
    <xf numFmtId="1" fontId="16" fillId="0" borderId="21" xfId="5" applyNumberFormat="1" applyFont="1" applyBorder="1" applyAlignment="1">
      <alignment horizontal="center" vertical="center" wrapText="1"/>
    </xf>
    <xf numFmtId="1" fontId="16" fillId="0" borderId="22" xfId="5" applyNumberFormat="1" applyFont="1" applyBorder="1" applyAlignment="1">
      <alignment horizontal="center" vertical="center" wrapText="1"/>
    </xf>
    <xf numFmtId="1" fontId="16" fillId="0" borderId="23" xfId="5" applyNumberFormat="1" applyFont="1" applyBorder="1" applyAlignment="1">
      <alignment horizontal="center" vertical="center" wrapText="1"/>
    </xf>
    <xf numFmtId="0" fontId="1" fillId="0" borderId="20" xfId="5" applyFont="1" applyBorder="1" applyAlignment="1">
      <alignment horizontal="center" vertical="center"/>
    </xf>
    <xf numFmtId="0" fontId="1" fillId="0" borderId="21" xfId="5" applyFont="1" applyBorder="1" applyAlignment="1">
      <alignment horizontal="center" vertical="center"/>
    </xf>
    <xf numFmtId="0" fontId="1" fillId="0" borderId="23" xfId="5" applyFont="1" applyBorder="1" applyAlignment="1">
      <alignment horizontal="center" vertical="center"/>
    </xf>
    <xf numFmtId="0" fontId="1" fillId="0" borderId="0" xfId="0" applyFont="1" applyAlignment="1">
      <alignment vertical="center"/>
    </xf>
    <xf numFmtId="0" fontId="4" fillId="0" borderId="0" xfId="0" applyFont="1" applyAlignment="1">
      <alignment vertical="center"/>
    </xf>
    <xf numFmtId="0" fontId="21" fillId="0" borderId="0" xfId="0" applyFont="1" applyAlignment="1">
      <alignment horizontal="center" vertical="center"/>
    </xf>
    <xf numFmtId="0" fontId="22" fillId="7" borderId="3" xfId="0" applyFont="1" applyFill="1" applyBorder="1" applyAlignment="1">
      <alignment vertical="center" wrapText="1"/>
    </xf>
    <xf numFmtId="0" fontId="23" fillId="7" borderId="2" xfId="0" applyFont="1" applyFill="1" applyBorder="1" applyAlignment="1">
      <alignment horizontal="center" vertical="center" wrapText="1"/>
    </xf>
    <xf numFmtId="0" fontId="23" fillId="5" borderId="27" xfId="0" applyFont="1" applyFill="1" applyBorder="1" applyAlignment="1">
      <alignment horizontal="center" vertical="center" wrapText="1"/>
    </xf>
    <xf numFmtId="0" fontId="23" fillId="5" borderId="28" xfId="0" applyFont="1" applyFill="1" applyBorder="1" applyAlignment="1">
      <alignment horizontal="center" vertical="center" wrapText="1"/>
    </xf>
    <xf numFmtId="0" fontId="23" fillId="5" borderId="29" xfId="0" applyFont="1" applyFill="1" applyBorder="1" applyAlignment="1">
      <alignment horizontal="center" vertical="center" wrapText="1"/>
    </xf>
    <xf numFmtId="0" fontId="23" fillId="7" borderId="0" xfId="0" applyFont="1" applyFill="1" applyAlignment="1">
      <alignment horizontal="center" vertical="center"/>
    </xf>
    <xf numFmtId="0" fontId="24" fillId="7" borderId="30" xfId="0" applyFont="1" applyFill="1" applyBorder="1" applyAlignment="1">
      <alignment vertical="center" wrapText="1"/>
    </xf>
    <xf numFmtId="0" fontId="25" fillId="0" borderId="3" xfId="0" applyFont="1" applyBorder="1" applyAlignment="1">
      <alignment horizontal="center" vertical="center" wrapText="1"/>
    </xf>
    <xf numFmtId="0" fontId="25" fillId="0" borderId="0" xfId="0" applyFont="1" applyAlignment="1">
      <alignment horizontal="center" vertical="center" wrapText="1"/>
    </xf>
    <xf numFmtId="0" fontId="23" fillId="7" borderId="30" xfId="0" applyFont="1" applyFill="1" applyBorder="1" applyAlignment="1">
      <alignment horizontal="center" vertical="center" wrapText="1"/>
    </xf>
    <xf numFmtId="0" fontId="25" fillId="0" borderId="0" xfId="0" applyFont="1" applyAlignment="1">
      <alignment horizontal="center" vertical="center"/>
    </xf>
    <xf numFmtId="0" fontId="25" fillId="8" borderId="0" xfId="0" applyFont="1" applyFill="1" applyAlignment="1">
      <alignment horizontal="center" vertical="center" wrapText="1"/>
    </xf>
    <xf numFmtId="0" fontId="23" fillId="7" borderId="30" xfId="0" applyFont="1" applyFill="1" applyBorder="1" applyAlignment="1">
      <alignment horizontal="center" vertical="center"/>
    </xf>
    <xf numFmtId="0" fontId="22" fillId="0" borderId="0" xfId="0" applyFont="1" applyAlignment="1">
      <alignment vertical="center"/>
    </xf>
    <xf numFmtId="0" fontId="26" fillId="0" borderId="0" xfId="0" applyFont="1" applyAlignment="1">
      <alignment horizontal="center" vertical="center" wrapText="1"/>
    </xf>
    <xf numFmtId="2"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23" fillId="7" borderId="3" xfId="0" applyFont="1" applyFill="1" applyBorder="1" applyAlignment="1">
      <alignment horizontal="center" vertical="center" wrapText="1"/>
    </xf>
    <xf numFmtId="0" fontId="25" fillId="8" borderId="0" xfId="0" applyFont="1" applyFill="1" applyAlignment="1">
      <alignment horizontal="center" vertical="center"/>
    </xf>
    <xf numFmtId="2" fontId="27" fillId="8" borderId="0" xfId="0" applyNumberFormat="1" applyFont="1" applyFill="1" applyAlignment="1">
      <alignment horizontal="center" vertical="center" wrapText="1"/>
    </xf>
    <xf numFmtId="49" fontId="28" fillId="8" borderId="0" xfId="0" applyNumberFormat="1" applyFont="1" applyFill="1" applyAlignment="1">
      <alignment horizontal="center" vertical="center" wrapText="1"/>
    </xf>
    <xf numFmtId="0" fontId="29" fillId="0" borderId="0" xfId="5" applyFont="1" applyAlignment="1">
      <alignment horizontal="center" vertical="center" wrapText="1"/>
    </xf>
    <xf numFmtId="0" fontId="23" fillId="7" borderId="3" xfId="0" applyFont="1" applyFill="1" applyBorder="1" applyAlignment="1">
      <alignment horizontal="center" vertical="center"/>
    </xf>
    <xf numFmtId="0" fontId="25" fillId="0" borderId="0" xfId="5" applyFont="1" applyAlignment="1">
      <alignment horizontal="center" vertical="center" wrapText="1"/>
    </xf>
    <xf numFmtId="0" fontId="23" fillId="9" borderId="27" xfId="0" applyFont="1" applyFill="1" applyBorder="1" applyAlignment="1">
      <alignment horizontal="center" vertical="center" wrapText="1"/>
    </xf>
    <xf numFmtId="0" fontId="23" fillId="9" borderId="28" xfId="0" applyFont="1" applyFill="1" applyBorder="1" applyAlignment="1">
      <alignment horizontal="center" vertical="center" wrapText="1"/>
    </xf>
    <xf numFmtId="1" fontId="29" fillId="0" borderId="0" xfId="0" applyNumberFormat="1" applyFont="1" applyAlignment="1">
      <alignment horizontal="center" vertical="center" wrapText="1"/>
    </xf>
    <xf numFmtId="1" fontId="30" fillId="0" borderId="0" xfId="0" applyNumberFormat="1" applyFont="1" applyAlignment="1">
      <alignment horizontal="center" vertical="center" wrapText="1"/>
    </xf>
    <xf numFmtId="0" fontId="30" fillId="0" borderId="0" xfId="0" applyFont="1" applyAlignment="1">
      <alignment horizontal="center" vertical="center" wrapText="1"/>
    </xf>
    <xf numFmtId="168" fontId="27" fillId="0" borderId="0" xfId="0" applyNumberFormat="1" applyFont="1" applyAlignment="1">
      <alignment horizontal="center" vertical="center" wrapText="1"/>
    </xf>
    <xf numFmtId="0" fontId="30" fillId="8" borderId="0" xfId="0" applyFont="1" applyFill="1" applyAlignment="1">
      <alignment horizontal="center" vertical="center" wrapText="1"/>
    </xf>
    <xf numFmtId="0" fontId="27" fillId="8" borderId="0" xfId="0" applyFont="1" applyFill="1" applyAlignment="1">
      <alignment horizontal="center" vertical="center" wrapText="1"/>
    </xf>
    <xf numFmtId="49" fontId="31" fillId="9" borderId="28" xfId="0" applyNumberFormat="1" applyFont="1" applyFill="1" applyBorder="1" applyAlignment="1" applyProtection="1">
      <alignment horizontal="center" vertical="center" wrapText="1"/>
      <protection locked="0"/>
    </xf>
    <xf numFmtId="0" fontId="30" fillId="0" borderId="0" xfId="0" applyFont="1" applyAlignment="1">
      <alignment horizontal="center" vertical="center"/>
    </xf>
    <xf numFmtId="168" fontId="30" fillId="0" borderId="0" xfId="0" applyNumberFormat="1" applyFont="1" applyAlignment="1">
      <alignment horizontal="center" vertical="center" wrapText="1"/>
    </xf>
    <xf numFmtId="0" fontId="30" fillId="8" borderId="0" xfId="0" applyFont="1" applyFill="1" applyAlignment="1">
      <alignment horizontal="center" vertical="center"/>
    </xf>
    <xf numFmtId="168" fontId="30" fillId="8" borderId="0" xfId="0" applyNumberFormat="1" applyFont="1" applyFill="1" applyAlignment="1">
      <alignment horizontal="center" vertical="center" wrapText="1"/>
    </xf>
    <xf numFmtId="0" fontId="23" fillId="10" borderId="28" xfId="0" applyFont="1" applyFill="1" applyBorder="1" applyAlignment="1">
      <alignment horizontal="center" vertical="center" wrapText="1"/>
    </xf>
    <xf numFmtId="0" fontId="23" fillId="7" borderId="0" xfId="0" applyFont="1" applyFill="1" applyAlignment="1">
      <alignment horizontal="center" vertical="center" wrapText="1"/>
    </xf>
    <xf numFmtId="0" fontId="23" fillId="11" borderId="27" xfId="0" applyFont="1" applyFill="1" applyBorder="1" applyAlignment="1">
      <alignment horizontal="center" vertical="center" wrapText="1"/>
    </xf>
    <xf numFmtId="0" fontId="23" fillId="11" borderId="28" xfId="0" applyFont="1" applyFill="1" applyBorder="1" applyAlignment="1">
      <alignment horizontal="center" vertical="center" wrapText="1"/>
    </xf>
    <xf numFmtId="14" fontId="25" fillId="0" borderId="0" xfId="0" applyNumberFormat="1" applyFont="1" applyAlignment="1">
      <alignment horizontal="center" vertical="center"/>
    </xf>
    <xf numFmtId="14" fontId="25" fillId="0" borderId="7" xfId="0" applyNumberFormat="1" applyFont="1" applyBorder="1" applyAlignment="1">
      <alignment horizontal="center" vertical="center"/>
    </xf>
    <xf numFmtId="0" fontId="27" fillId="0" borderId="0" xfId="0" applyFont="1" applyAlignment="1">
      <alignment horizontal="center" vertical="center" wrapText="1"/>
    </xf>
    <xf numFmtId="0" fontId="27" fillId="0" borderId="0" xfId="0" applyFont="1" applyAlignment="1">
      <alignment horizontal="center" vertical="center"/>
    </xf>
    <xf numFmtId="14" fontId="25" fillId="8" borderId="7" xfId="0" applyNumberFormat="1" applyFont="1" applyFill="1" applyBorder="1" applyAlignment="1">
      <alignment horizontal="center" vertical="center"/>
    </xf>
    <xf numFmtId="0" fontId="32" fillId="0" borderId="0" xfId="0" applyFont="1" applyAlignment="1">
      <alignment horizontal="center" vertical="center"/>
    </xf>
    <xf numFmtId="0" fontId="22" fillId="7" borderId="6" xfId="0" applyFont="1" applyFill="1" applyBorder="1" applyAlignment="1">
      <alignment vertical="center" wrapText="1"/>
    </xf>
    <xf numFmtId="0" fontId="23" fillId="11" borderId="29" xfId="0" applyFont="1" applyFill="1" applyBorder="1" applyAlignment="1">
      <alignment horizontal="center" vertical="center" wrapText="1"/>
    </xf>
    <xf numFmtId="0" fontId="22" fillId="7" borderId="7" xfId="0" applyFont="1" applyFill="1" applyBorder="1" applyAlignment="1">
      <alignment vertical="center"/>
    </xf>
    <xf numFmtId="0" fontId="22" fillId="12" borderId="28" xfId="0" applyFont="1" applyFill="1" applyBorder="1" applyAlignment="1">
      <alignment horizontal="center" vertical="center" wrapText="1"/>
    </xf>
    <xf numFmtId="0" fontId="24" fillId="7" borderId="30" xfId="0" applyFont="1" applyFill="1" applyBorder="1" applyAlignment="1">
      <alignment vertical="center"/>
    </xf>
    <xf numFmtId="0" fontId="1" fillId="8" borderId="0" xfId="0" applyFont="1" applyFill="1" applyAlignment="1">
      <alignment vertical="center"/>
    </xf>
    <xf numFmtId="0" fontId="1" fillId="0" borderId="7" xfId="0" applyFont="1" applyBorder="1" applyAlignment="1">
      <alignment vertical="center"/>
    </xf>
    <xf numFmtId="0" fontId="1" fillId="8" borderId="7" xfId="0" applyFont="1" applyFill="1" applyBorder="1" applyAlignment="1">
      <alignment vertical="center"/>
    </xf>
    <xf numFmtId="0" fontId="0" fillId="0" borderId="0" xfId="0" applyAlignment="1">
      <alignment horizontal="left"/>
    </xf>
    <xf numFmtId="0" fontId="0" fillId="0" borderId="0" xfId="0" applyAlignment="1">
      <alignment vertical="center"/>
    </xf>
    <xf numFmtId="0" fontId="34" fillId="0" borderId="0" xfId="0" applyFont="1" applyAlignment="1">
      <alignment vertical="center"/>
    </xf>
    <xf numFmtId="0" fontId="34" fillId="0" borderId="0" xfId="0" applyFont="1" applyAlignment="1">
      <alignment horizontal="left"/>
    </xf>
    <xf numFmtId="0" fontId="35" fillId="0" borderId="35" xfId="1" applyFont="1" applyBorder="1" applyAlignment="1">
      <alignment horizontal="left" vertical="center"/>
    </xf>
    <xf numFmtId="0" fontId="35" fillId="0" borderId="0" xfId="0" applyFont="1" applyAlignment="1">
      <alignment vertical="center"/>
    </xf>
    <xf numFmtId="0" fontId="34" fillId="0" borderId="0" xfId="0" applyFont="1" applyAlignment="1">
      <alignment horizontal="left" vertical="center"/>
    </xf>
    <xf numFmtId="0" fontId="35" fillId="0" borderId="35" xfId="1" applyFont="1" applyBorder="1" applyAlignment="1">
      <alignment horizontal="left" vertical="center" wrapText="1"/>
    </xf>
    <xf numFmtId="0" fontId="35" fillId="0" borderId="0" xfId="1" applyFont="1" applyAlignment="1">
      <alignment horizontal="left" vertical="top"/>
    </xf>
    <xf numFmtId="0" fontId="34" fillId="0" borderId="0" xfId="1" applyFont="1" applyAlignment="1">
      <alignment horizontal="left" vertical="top" wrapText="1"/>
    </xf>
    <xf numFmtId="0" fontId="35" fillId="0" borderId="35" xfId="1" applyFont="1" applyBorder="1" applyAlignment="1">
      <alignment vertical="center" wrapText="1"/>
    </xf>
    <xf numFmtId="0" fontId="34" fillId="0" borderId="0" xfId="0" applyFont="1" applyAlignment="1">
      <alignment horizontal="center" vertical="center"/>
    </xf>
    <xf numFmtId="0" fontId="37" fillId="0" borderId="37" xfId="0" applyFont="1" applyBorder="1" applyAlignment="1">
      <alignment horizontal="left" vertical="center" wrapText="1"/>
    </xf>
    <xf numFmtId="0" fontId="38" fillId="0" borderId="0" xfId="0" applyFont="1" applyAlignment="1">
      <alignment vertical="center"/>
    </xf>
    <xf numFmtId="0" fontId="39" fillId="0" borderId="0" xfId="0" applyFont="1" applyAlignment="1">
      <alignment horizontal="left" vertical="center"/>
    </xf>
    <xf numFmtId="0" fontId="3" fillId="0" borderId="35" xfId="0" applyFont="1" applyBorder="1" applyAlignment="1">
      <alignment horizontal="left" vertical="center"/>
    </xf>
    <xf numFmtId="0" fontId="40" fillId="16" borderId="0" xfId="1" applyFont="1" applyFill="1" applyAlignment="1">
      <alignment horizontal="center" vertical="center"/>
    </xf>
    <xf numFmtId="0" fontId="3" fillId="0" borderId="0" xfId="1" applyFont="1" applyAlignment="1">
      <alignment horizontal="left" vertical="center"/>
    </xf>
    <xf numFmtId="0" fontId="4" fillId="0" borderId="39" xfId="0" applyFont="1" applyBorder="1" applyAlignment="1">
      <alignment vertical="center" wrapText="1"/>
    </xf>
    <xf numFmtId="0" fontId="3" fillId="0" borderId="39" xfId="0" applyFont="1" applyBorder="1" applyAlignment="1">
      <alignment vertical="center" wrapText="1"/>
    </xf>
    <xf numFmtId="0" fontId="42" fillId="0" borderId="39" xfId="0" applyFont="1" applyBorder="1" applyAlignment="1">
      <alignment vertical="center" wrapText="1"/>
    </xf>
    <xf numFmtId="0" fontId="4" fillId="0" borderId="39" xfId="0" applyFont="1" applyBorder="1" applyAlignment="1">
      <alignment vertical="center"/>
    </xf>
    <xf numFmtId="0" fontId="3" fillId="0" borderId="0" xfId="0" applyFont="1" applyAlignment="1">
      <alignment vertical="center" wrapText="1"/>
    </xf>
    <xf numFmtId="0" fontId="4" fillId="0" borderId="0" xfId="0" applyFont="1" applyAlignment="1">
      <alignment vertical="center" wrapText="1"/>
    </xf>
    <xf numFmtId="0" fontId="40" fillId="15" borderId="0" xfId="0" applyFont="1" applyFill="1" applyAlignment="1">
      <alignment horizontal="center" vertical="center"/>
    </xf>
    <xf numFmtId="0" fontId="4" fillId="0" borderId="9" xfId="1" applyFont="1" applyBorder="1" applyAlignment="1">
      <alignment horizontal="left" vertical="center" wrapText="1"/>
    </xf>
    <xf numFmtId="0" fontId="4" fillId="0" borderId="10" xfId="1" applyFont="1" applyBorder="1" applyAlignment="1">
      <alignment horizontal="left" vertical="center" wrapText="1"/>
    </xf>
    <xf numFmtId="0" fontId="4" fillId="0" borderId="15" xfId="1" applyFont="1" applyBorder="1" applyAlignment="1">
      <alignment horizontal="left" vertical="center" wrapText="1"/>
    </xf>
    <xf numFmtId="0" fontId="40" fillId="16" borderId="0" xfId="1" applyFont="1" applyFill="1" applyAlignment="1">
      <alignment horizontal="center" vertical="center"/>
    </xf>
    <xf numFmtId="0" fontId="41" fillId="0" borderId="38" xfId="0" applyFont="1" applyBorder="1" applyAlignment="1">
      <alignment vertical="center" wrapText="1"/>
    </xf>
    <xf numFmtId="0" fontId="33" fillId="13" borderId="0" xfId="0" applyFont="1" applyFill="1" applyAlignment="1">
      <alignment horizontal="center" vertical="center"/>
    </xf>
    <xf numFmtId="0" fontId="33" fillId="14" borderId="32" xfId="0" applyFont="1" applyFill="1" applyBorder="1" applyAlignment="1">
      <alignment horizontal="left" vertical="center"/>
    </xf>
    <xf numFmtId="0" fontId="33" fillId="14" borderId="33" xfId="0" applyFont="1" applyFill="1" applyBorder="1" applyAlignment="1">
      <alignment horizontal="left" vertical="center"/>
    </xf>
    <xf numFmtId="0" fontId="33" fillId="14" borderId="34" xfId="0" applyFont="1" applyFill="1" applyBorder="1" applyAlignment="1">
      <alignment horizontal="left" vertical="center"/>
    </xf>
    <xf numFmtId="0" fontId="34" fillId="0" borderId="9" xfId="1" applyFont="1" applyBorder="1" applyAlignment="1">
      <alignment horizontal="left" vertical="center" wrapText="1"/>
    </xf>
    <xf numFmtId="0" fontId="34" fillId="0" borderId="10" xfId="1" applyFont="1" applyBorder="1" applyAlignment="1">
      <alignment horizontal="left" vertical="center" wrapText="1"/>
    </xf>
    <xf numFmtId="0" fontId="34" fillId="0" borderId="15" xfId="1" applyFont="1" applyBorder="1" applyAlignment="1">
      <alignment horizontal="left" vertical="center" wrapText="1"/>
    </xf>
    <xf numFmtId="0" fontId="36" fillId="0" borderId="9" xfId="1" applyFont="1" applyBorder="1" applyAlignment="1">
      <alignment horizontal="left" vertical="center" wrapText="1"/>
    </xf>
    <xf numFmtId="0" fontId="36" fillId="0" borderId="10" xfId="1" applyFont="1" applyBorder="1" applyAlignment="1">
      <alignment horizontal="left" vertical="center" wrapText="1"/>
    </xf>
    <xf numFmtId="0" fontId="36" fillId="0" borderId="15" xfId="1" applyFont="1" applyBorder="1" applyAlignment="1">
      <alignment horizontal="left" vertical="center" wrapText="1"/>
    </xf>
    <xf numFmtId="0" fontId="34" fillId="0" borderId="24" xfId="1" applyFont="1" applyBorder="1" applyAlignment="1">
      <alignment horizontal="left" vertical="center" wrapText="1"/>
    </xf>
    <xf numFmtId="0" fontId="34" fillId="0" borderId="25" xfId="1" applyFont="1" applyBorder="1" applyAlignment="1">
      <alignment horizontal="left" vertical="center" wrapText="1"/>
    </xf>
    <xf numFmtId="0" fontId="34" fillId="0" borderId="26" xfId="1" applyFont="1" applyBorder="1" applyAlignment="1">
      <alignment horizontal="left" vertical="center" wrapText="1"/>
    </xf>
    <xf numFmtId="0" fontId="34" fillId="0" borderId="36" xfId="1" applyFont="1" applyBorder="1" applyAlignment="1">
      <alignment horizontal="left" vertical="center" wrapText="1"/>
    </xf>
    <xf numFmtId="0" fontId="34" fillId="0" borderId="28" xfId="1" applyFont="1" applyBorder="1" applyAlignment="1">
      <alignment horizontal="left" vertical="center" wrapText="1"/>
    </xf>
    <xf numFmtId="0" fontId="34" fillId="0" borderId="29" xfId="1" applyFont="1" applyBorder="1" applyAlignment="1">
      <alignment horizontal="left" vertical="center" wrapText="1"/>
    </xf>
    <xf numFmtId="0" fontId="34" fillId="0" borderId="27" xfId="1" applyFont="1" applyBorder="1" applyAlignment="1">
      <alignment horizontal="left" vertical="center" wrapText="1"/>
    </xf>
    <xf numFmtId="0" fontId="21" fillId="0" borderId="0" xfId="0" applyFont="1" applyAlignment="1">
      <alignment horizontal="center" vertical="center"/>
    </xf>
    <xf numFmtId="0" fontId="23" fillId="5" borderId="24" xfId="0" applyFont="1" applyFill="1" applyBorder="1" applyAlignment="1">
      <alignment horizontal="center" vertical="center"/>
    </xf>
    <xf numFmtId="0" fontId="23" fillId="5" borderId="25" xfId="0" applyFont="1" applyFill="1" applyBorder="1" applyAlignment="1">
      <alignment horizontal="center" vertical="center"/>
    </xf>
    <xf numFmtId="0" fontId="23" fillId="5" borderId="26" xfId="0" applyFont="1" applyFill="1" applyBorder="1" applyAlignment="1">
      <alignment horizontal="center" vertical="center"/>
    </xf>
    <xf numFmtId="0" fontId="23" fillId="9" borderId="24" xfId="0" applyFont="1" applyFill="1" applyBorder="1" applyAlignment="1">
      <alignment horizontal="center" vertical="center"/>
    </xf>
    <xf numFmtId="0" fontId="23" fillId="9" borderId="25" xfId="0" applyFont="1" applyFill="1" applyBorder="1" applyAlignment="1">
      <alignment horizontal="center" vertical="center"/>
    </xf>
    <xf numFmtId="0" fontId="23" fillId="9" borderId="26" xfId="0" applyFont="1" applyFill="1" applyBorder="1" applyAlignment="1">
      <alignment horizontal="center" vertical="center"/>
    </xf>
    <xf numFmtId="0" fontId="23" fillId="10" borderId="24" xfId="0" applyFont="1" applyFill="1" applyBorder="1" applyAlignment="1">
      <alignment horizontal="center" vertical="center" wrapText="1"/>
    </xf>
    <xf numFmtId="0" fontId="23" fillId="10" borderId="25" xfId="0" applyFont="1" applyFill="1" applyBorder="1" applyAlignment="1">
      <alignment horizontal="center" vertical="center" wrapText="1"/>
    </xf>
    <xf numFmtId="0" fontId="23" fillId="10" borderId="31" xfId="0" applyFont="1" applyFill="1" applyBorder="1" applyAlignment="1">
      <alignment horizontal="center" vertical="center" wrapText="1"/>
    </xf>
    <xf numFmtId="0" fontId="23" fillId="10" borderId="26" xfId="0" applyFont="1" applyFill="1" applyBorder="1" applyAlignment="1">
      <alignment horizontal="center" vertical="center" wrapText="1"/>
    </xf>
    <xf numFmtId="0" fontId="23" fillId="11" borderId="24" xfId="0" applyFont="1" applyFill="1" applyBorder="1" applyAlignment="1">
      <alignment horizontal="center" vertical="center"/>
    </xf>
    <xf numFmtId="0" fontId="23" fillId="11" borderId="25" xfId="0" applyFont="1" applyFill="1" applyBorder="1" applyAlignment="1">
      <alignment horizontal="center" vertical="center"/>
    </xf>
    <xf numFmtId="0" fontId="23" fillId="11" borderId="26" xfId="0" applyFont="1" applyFill="1" applyBorder="1" applyAlignment="1">
      <alignment horizontal="center" vertical="center"/>
    </xf>
    <xf numFmtId="0" fontId="22" fillId="12" borderId="24" xfId="0" applyFont="1" applyFill="1" applyBorder="1" applyAlignment="1">
      <alignment horizontal="center" vertical="center" wrapText="1"/>
    </xf>
    <xf numFmtId="0" fontId="22" fillId="12" borderId="25" xfId="0" applyFont="1" applyFill="1" applyBorder="1" applyAlignment="1">
      <alignment horizontal="center" vertical="center" wrapText="1"/>
    </xf>
    <xf numFmtId="0" fontId="22" fillId="12" borderId="26" xfId="0" applyFont="1" applyFill="1" applyBorder="1" applyAlignment="1">
      <alignment horizontal="center" vertical="center" wrapText="1"/>
    </xf>
    <xf numFmtId="0" fontId="8" fillId="3" borderId="9" xfId="5" applyFont="1" applyFill="1" applyBorder="1" applyAlignment="1">
      <alignment horizontal="left" vertical="center" wrapText="1"/>
    </xf>
    <xf numFmtId="0" fontId="8" fillId="3" borderId="10" xfId="5" applyFont="1" applyFill="1" applyBorder="1" applyAlignment="1">
      <alignment horizontal="left" vertical="center" wrapText="1"/>
    </xf>
    <xf numFmtId="0" fontId="8" fillId="3" borderId="15" xfId="5" applyFont="1" applyFill="1" applyBorder="1" applyAlignment="1">
      <alignment horizontal="left" vertical="center" wrapText="1"/>
    </xf>
    <xf numFmtId="0" fontId="10" fillId="5" borderId="9" xfId="5" applyFont="1" applyFill="1" applyBorder="1" applyAlignment="1">
      <alignment horizontal="left" vertical="center" wrapText="1"/>
    </xf>
    <xf numFmtId="0" fontId="10" fillId="5" borderId="10" xfId="5" applyFont="1" applyFill="1" applyBorder="1" applyAlignment="1">
      <alignment horizontal="left" vertical="center" wrapText="1"/>
    </xf>
    <xf numFmtId="0" fontId="10" fillId="5" borderId="15" xfId="5" applyFont="1" applyFill="1" applyBorder="1" applyAlignment="1">
      <alignment horizontal="left" vertical="center" wrapText="1"/>
    </xf>
    <xf numFmtId="0" fontId="10" fillId="5" borderId="11" xfId="5" applyFont="1" applyFill="1" applyBorder="1" applyAlignment="1">
      <alignment horizontal="center" vertical="center"/>
    </xf>
    <xf numFmtId="0" fontId="10" fillId="5" borderId="12" xfId="5" applyFont="1" applyFill="1" applyBorder="1" applyAlignment="1">
      <alignment horizontal="center" vertical="center"/>
    </xf>
    <xf numFmtId="0" fontId="10" fillId="5" borderId="18" xfId="5" applyFont="1" applyFill="1" applyBorder="1" applyAlignment="1">
      <alignment horizontal="center" vertical="center"/>
    </xf>
    <xf numFmtId="0" fontId="2" fillId="0" borderId="0" xfId="0" applyFont="1" applyAlignment="1">
      <alignment horizontal="center"/>
    </xf>
    <xf numFmtId="0" fontId="3" fillId="0" borderId="5" xfId="0" applyFont="1" applyBorder="1" applyAlignment="1">
      <alignment horizontal="center"/>
    </xf>
    <xf numFmtId="0" fontId="7" fillId="0" borderId="3" xfId="0" applyFont="1" applyBorder="1" applyAlignment="1">
      <alignment horizontal="center"/>
    </xf>
    <xf numFmtId="0" fontId="7" fillId="0" borderId="7" xfId="0" applyFont="1" applyBorder="1" applyAlignment="1">
      <alignment horizontal="center"/>
    </xf>
    <xf numFmtId="0" fontId="3" fillId="0" borderId="3" xfId="0" applyFont="1" applyBorder="1" applyAlignment="1">
      <alignment horizontal="center" vertical="center" textRotation="90"/>
    </xf>
    <xf numFmtId="0" fontId="6" fillId="0" borderId="0" xfId="0" applyFont="1" applyAlignment="1">
      <alignment horizontal="left" vertical="center" wrapText="1"/>
    </xf>
  </cellXfs>
  <cellStyles count="7">
    <cellStyle name="Normal" xfId="0" builtinId="0"/>
    <cellStyle name="Normal 2" xfId="1" xr:uid="{00000000-0005-0000-0000-000031000000}"/>
    <cellStyle name="Normal 3" xfId="2" xr:uid="{00000000-0005-0000-0000-000032000000}"/>
    <cellStyle name="Normal 3 2" xfId="3" xr:uid="{00000000-0005-0000-0000-000033000000}"/>
    <cellStyle name="Normal 4" xfId="4" xr:uid="{00000000-0005-0000-0000-000034000000}"/>
    <cellStyle name="Normal 6" xfId="5" xr:uid="{00000000-0005-0000-0000-000035000000}"/>
    <cellStyle name="Normal 7" xfId="6" xr:uid="{00000000-0005-0000-0000-000036000000}"/>
  </cellStyles>
  <dxfs count="72">
    <dxf>
      <fill>
        <patternFill patternType="solid">
          <bgColor rgb="FF00B050"/>
        </patternFill>
      </fill>
    </dxf>
    <dxf>
      <fill>
        <patternFill patternType="solid">
          <bgColor rgb="FF92D050"/>
        </patternFill>
      </fill>
    </dxf>
    <dxf>
      <fill>
        <patternFill patternType="solid">
          <bgColor rgb="FFFFC000"/>
        </patternFill>
      </fill>
    </dxf>
    <dxf>
      <fill>
        <patternFill patternType="solid">
          <bgColor rgb="FFFF0000"/>
        </patternFill>
      </fill>
    </dxf>
    <dxf>
      <fill>
        <patternFill patternType="solid">
          <bgColor rgb="FFC00000"/>
        </patternFill>
      </fill>
    </dxf>
    <dxf>
      <fill>
        <patternFill patternType="solid">
          <bgColor rgb="FF00B050"/>
        </patternFill>
      </fill>
    </dxf>
    <dxf>
      <fill>
        <patternFill patternType="solid">
          <bgColor rgb="FF92D050"/>
        </patternFill>
      </fill>
    </dxf>
    <dxf>
      <fill>
        <patternFill patternType="solid">
          <bgColor rgb="FFFFC000"/>
        </patternFill>
      </fill>
    </dxf>
    <dxf>
      <fill>
        <patternFill patternType="solid">
          <bgColor rgb="FFFF0000"/>
        </patternFill>
      </fill>
    </dxf>
    <dxf>
      <fill>
        <patternFill patternType="solid">
          <bgColor rgb="FFC00000"/>
        </patternFill>
      </fill>
    </dxf>
    <dxf>
      <fill>
        <patternFill patternType="solid">
          <bgColor rgb="FFFFC000"/>
        </patternFill>
      </fill>
    </dxf>
    <dxf>
      <fill>
        <patternFill patternType="solid">
          <bgColor rgb="FFFF0000"/>
        </patternFill>
      </fill>
    </dxf>
    <dxf>
      <fill>
        <patternFill patternType="solid">
          <bgColor rgb="FFC00000"/>
        </patternFill>
      </fill>
    </dxf>
    <dxf>
      <fill>
        <patternFill patternType="solid">
          <bgColor rgb="FF00B050"/>
        </patternFill>
      </fill>
    </dxf>
    <dxf>
      <fill>
        <patternFill patternType="solid">
          <bgColor rgb="FF92D050"/>
        </patternFill>
      </fill>
    </dxf>
    <dxf>
      <fill>
        <patternFill patternType="solid">
          <bgColor rgb="FFFF0000"/>
        </patternFill>
      </fill>
    </dxf>
    <dxf>
      <fill>
        <patternFill patternType="solid">
          <bgColor rgb="FFC0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C00000"/>
        </patternFill>
      </fill>
    </dxf>
    <dxf>
      <fill>
        <patternFill patternType="solid">
          <bgColor rgb="FFFF0000"/>
        </patternFill>
      </fill>
    </dxf>
    <dxf>
      <fill>
        <patternFill patternType="solid">
          <bgColor rgb="FFFFC000"/>
        </patternFill>
      </fill>
    </dxf>
    <dxf>
      <fill>
        <patternFill patternType="solid">
          <bgColor theme="0"/>
        </patternFill>
      </fill>
    </dxf>
    <dxf>
      <fill>
        <patternFill patternType="solid">
          <bgColor rgb="FF00B050"/>
        </patternFill>
      </fill>
    </dxf>
    <dxf>
      <fill>
        <patternFill patternType="solid">
          <bgColor rgb="FF92D050"/>
        </patternFill>
      </fill>
    </dxf>
    <dxf>
      <fill>
        <patternFill patternType="solid">
          <bgColor rgb="FFC00000"/>
        </patternFill>
      </fill>
    </dxf>
    <dxf>
      <fill>
        <patternFill patternType="solid">
          <bgColor rgb="FFFFC000"/>
        </patternFill>
      </fill>
    </dxf>
    <dxf>
      <fill>
        <patternFill patternType="solid">
          <bgColor rgb="FFFF0000"/>
        </patternFill>
      </fill>
    </dxf>
    <dxf>
      <fill>
        <patternFill patternType="solid">
          <bgColor theme="0"/>
        </patternFill>
      </fill>
    </dxf>
    <dxf>
      <fill>
        <patternFill patternType="solid">
          <bgColor rgb="FF92D050"/>
        </patternFill>
      </fill>
    </dxf>
    <dxf>
      <fill>
        <patternFill patternType="solid">
          <bgColor rgb="FF00B050"/>
        </patternFill>
      </fill>
    </dxf>
    <dxf>
      <fill>
        <patternFill patternType="solid">
          <bgColor rgb="FF00B050"/>
        </patternFill>
      </fill>
    </dxf>
    <dxf>
      <fill>
        <patternFill patternType="solid">
          <bgColor rgb="FF92D050"/>
        </patternFill>
      </fill>
    </dxf>
    <dxf>
      <fill>
        <patternFill patternType="solid">
          <bgColor theme="0"/>
        </patternFill>
      </fill>
    </dxf>
    <dxf>
      <fill>
        <patternFill patternType="solid">
          <bgColor rgb="FFFFC000"/>
        </patternFill>
      </fill>
    </dxf>
    <dxf>
      <fill>
        <patternFill patternType="solid">
          <bgColor rgb="FFC00000"/>
        </patternFill>
      </fill>
    </dxf>
    <dxf>
      <fill>
        <patternFill patternType="solid">
          <bgColor rgb="FFFF0000"/>
        </patternFill>
      </fill>
    </dxf>
    <dxf>
      <fill>
        <patternFill patternType="solid">
          <bgColor rgb="FFFFC000"/>
        </patternFill>
      </fill>
    </dxf>
    <dxf>
      <fill>
        <patternFill patternType="solid">
          <bgColor rgb="FFFF0000"/>
        </patternFill>
      </fill>
    </dxf>
    <dxf>
      <fill>
        <patternFill patternType="solid">
          <bgColor rgb="FFC00000"/>
        </patternFill>
      </fill>
    </dxf>
    <dxf>
      <fill>
        <patternFill patternType="solid">
          <bgColor theme="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92D050"/>
        </patternFill>
      </fill>
    </dxf>
    <dxf>
      <fill>
        <patternFill patternType="solid">
          <bgColor rgb="FFC00000"/>
        </patternFill>
      </fill>
    </dxf>
    <dxf>
      <fill>
        <patternFill patternType="solid">
          <bgColor rgb="FFFFC000"/>
        </patternFill>
      </fill>
    </dxf>
    <dxf>
      <fill>
        <patternFill patternType="solid">
          <bgColor rgb="FFC00000"/>
        </patternFill>
      </fill>
    </dxf>
    <dxf>
      <fill>
        <patternFill patternType="solid">
          <bgColor rgb="FFFFC000"/>
        </patternFill>
      </fill>
    </dxf>
    <dxf>
      <fill>
        <patternFill patternType="solid">
          <bgColor rgb="FFFF0000"/>
        </patternFill>
      </fill>
    </dxf>
    <dxf>
      <fill>
        <patternFill patternType="solid">
          <bgColor rgb="FF92D050"/>
        </patternFill>
      </fill>
    </dxf>
    <dxf>
      <fill>
        <patternFill patternType="solid">
          <bgColor rgb="FFFFC000"/>
        </patternFill>
      </fill>
    </dxf>
    <dxf>
      <fill>
        <patternFill patternType="solid">
          <bgColor rgb="FF92D050"/>
        </patternFill>
      </fill>
    </dxf>
    <dxf>
      <fill>
        <patternFill patternType="solid">
          <bgColor rgb="FFFF0000"/>
        </patternFill>
      </fill>
    </dxf>
    <dxf>
      <fill>
        <patternFill patternType="solid">
          <bgColor rgb="FFC00000"/>
        </patternFill>
      </fill>
    </dxf>
    <dxf>
      <fill>
        <patternFill patternType="solid">
          <bgColor rgb="FF00B050"/>
        </patternFill>
      </fill>
    </dxf>
    <dxf>
      <fill>
        <patternFill patternType="solid">
          <bgColor rgb="FFFFC000"/>
        </patternFill>
      </fill>
    </dxf>
    <dxf>
      <fill>
        <patternFill patternType="solid">
          <bgColor rgb="FF92D050"/>
        </patternFill>
      </fill>
    </dxf>
    <dxf>
      <fill>
        <patternFill patternType="solid">
          <bgColor rgb="FFFF0000"/>
        </patternFill>
      </fill>
    </dxf>
    <dxf>
      <fill>
        <patternFill patternType="solid">
          <bgColor rgb="FFC00000"/>
        </patternFill>
      </fill>
    </dxf>
    <dxf>
      <fill>
        <patternFill patternType="solid">
          <bgColor rgb="FF00B050"/>
        </patternFill>
      </fill>
    </dxf>
    <dxf>
      <fill>
        <patternFill patternType="solid">
          <bgColor rgb="FF92D050"/>
        </patternFill>
      </fill>
    </dxf>
    <dxf>
      <fill>
        <patternFill patternType="solid">
          <bgColor rgb="FFFFC000"/>
        </patternFill>
      </fill>
    </dxf>
    <dxf>
      <fill>
        <patternFill patternType="solid">
          <bgColor rgb="FFFF0000"/>
        </patternFill>
      </fill>
    </dxf>
    <dxf>
      <fill>
        <patternFill patternType="solid">
          <bgColor rgb="FFC00000"/>
        </patternFill>
      </fill>
    </dxf>
    <dxf>
      <fill>
        <patternFill patternType="solid">
          <bgColor rgb="FF00B050"/>
        </patternFill>
      </fill>
    </dxf>
    <dxf>
      <fill>
        <patternFill patternType="solid">
          <bgColor rgb="FFFF0000"/>
        </patternFill>
      </fill>
    </dxf>
    <dxf>
      <fill>
        <patternFill patternType="solid">
          <bgColor rgb="FFC00000"/>
        </patternFill>
      </fill>
    </dxf>
    <dxf>
      <fill>
        <patternFill patternType="solid">
          <bgColor rgb="FF00B050"/>
        </patternFill>
      </fill>
    </dxf>
    <dxf>
      <fill>
        <patternFill patternType="solid">
          <bgColor rgb="FF92D050"/>
        </patternFill>
      </fill>
    </dxf>
    <dxf>
      <fill>
        <patternFill patternType="solid">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213633</xdr:colOff>
      <xdr:row>7</xdr:row>
      <xdr:rowOff>250372</xdr:rowOff>
    </xdr:from>
    <xdr:to>
      <xdr:col>4</xdr:col>
      <xdr:colOff>527398</xdr:colOff>
      <xdr:row>8</xdr:row>
      <xdr:rowOff>152400</xdr:rowOff>
    </xdr:to>
    <xdr:sp macro="" textlink="">
      <xdr:nvSpPr>
        <xdr:cNvPr id="2" name="Right Arrow 1">
          <a:extLst>
            <a:ext uri="{FF2B5EF4-FFF2-40B4-BE49-F238E27FC236}">
              <a16:creationId xmlns:a16="http://schemas.microsoft.com/office/drawing/2014/main" id="{00000000-0008-0000-0000-000002000000}"/>
            </a:ext>
          </a:extLst>
        </xdr:cNvPr>
        <xdr:cNvSpPr/>
      </xdr:nvSpPr>
      <xdr:spPr>
        <a:xfrm>
          <a:off x="6534150" y="3733165"/>
          <a:ext cx="313690" cy="222885"/>
        </a:xfrm>
        <a:prstGeom prst="rightArrow">
          <a:avLst/>
        </a:prstGeom>
        <a:ln>
          <a:solidFill>
            <a:schemeClr val="accent2">
              <a:lumMod val="5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endParaRPr lang="en-US" sz="1100" dirty="0" err="1">
            <a:solidFill>
              <a:schemeClr val="bg1"/>
            </a:solidFill>
            <a:latin typeface="Georgia" panose="02040502050405020303"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220980</xdr:colOff>
      <xdr:row>20</xdr:row>
      <xdr:rowOff>99060</xdr:rowOff>
    </xdr:from>
    <xdr:to>
      <xdr:col>4</xdr:col>
      <xdr:colOff>853440</xdr:colOff>
      <xdr:row>22</xdr:row>
      <xdr:rowOff>76200</xdr:rowOff>
    </xdr:to>
    <xdr:sp macro="" textlink="">
      <xdr:nvSpPr>
        <xdr:cNvPr id="2" name="Oval 1">
          <a:extLst>
            <a:ext uri="{FF2B5EF4-FFF2-40B4-BE49-F238E27FC236}">
              <a16:creationId xmlns:a16="http://schemas.microsoft.com/office/drawing/2014/main" id="{00000000-0008-0000-0400-000002000000}"/>
            </a:ext>
          </a:extLst>
        </xdr:cNvPr>
        <xdr:cNvSpPr/>
      </xdr:nvSpPr>
      <xdr:spPr>
        <a:xfrm>
          <a:off x="2781300" y="4801235"/>
          <a:ext cx="632460" cy="358140"/>
        </a:xfrm>
        <a:prstGeom prst="ellipse">
          <a:avLst/>
        </a:prstGeom>
        <a:solidFill>
          <a:srgbClr val="FFC000"/>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a:latin typeface="Georgia" panose="02040502050405020303" pitchFamily="18" charset="0"/>
            </a:rPr>
            <a:t>  C</a:t>
          </a:r>
          <a:endParaRPr lang="en-US" sz="1200">
            <a:latin typeface="Georgia" panose="02040502050405020303" pitchFamily="18" charset="0"/>
          </a:endParaRPr>
        </a:p>
      </xdr:txBody>
    </xdr:sp>
    <xdr:clientData/>
  </xdr:twoCellAnchor>
  <xdr:twoCellAnchor>
    <xdr:from>
      <xdr:col>4</xdr:col>
      <xdr:colOff>251460</xdr:colOff>
      <xdr:row>23</xdr:row>
      <xdr:rowOff>99060</xdr:rowOff>
    </xdr:from>
    <xdr:to>
      <xdr:col>4</xdr:col>
      <xdr:colOff>853440</xdr:colOff>
      <xdr:row>25</xdr:row>
      <xdr:rowOff>106680</xdr:rowOff>
    </xdr:to>
    <xdr:sp macro="" textlink="">
      <xdr:nvSpPr>
        <xdr:cNvPr id="3" name="Oval 2">
          <a:extLst>
            <a:ext uri="{FF2B5EF4-FFF2-40B4-BE49-F238E27FC236}">
              <a16:creationId xmlns:a16="http://schemas.microsoft.com/office/drawing/2014/main" id="{00000000-0008-0000-0400-000003000000}"/>
            </a:ext>
          </a:extLst>
        </xdr:cNvPr>
        <xdr:cNvSpPr/>
      </xdr:nvSpPr>
      <xdr:spPr>
        <a:xfrm>
          <a:off x="2811780" y="5372735"/>
          <a:ext cx="601980" cy="394970"/>
        </a:xfrm>
        <a:prstGeom prst="ellipse">
          <a:avLst/>
        </a:prstGeom>
        <a:solidFill>
          <a:srgbClr val="92D050"/>
        </a:solidFill>
        <a:ln>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a:latin typeface="Georgia" panose="02040502050405020303" pitchFamily="18" charset="0"/>
            </a:rPr>
            <a:t>  D</a:t>
          </a:r>
          <a:endParaRPr lang="en-US" sz="1200">
            <a:latin typeface="Georgia" panose="02040502050405020303" pitchFamily="18" charset="0"/>
          </a:endParaRPr>
        </a:p>
      </xdr:txBody>
    </xdr:sp>
    <xdr:clientData/>
  </xdr:twoCellAnchor>
  <xdr:twoCellAnchor>
    <xdr:from>
      <xdr:col>4</xdr:col>
      <xdr:colOff>210537</xdr:colOff>
      <xdr:row>14</xdr:row>
      <xdr:rowOff>38100</xdr:rowOff>
    </xdr:from>
    <xdr:to>
      <xdr:col>4</xdr:col>
      <xdr:colOff>835377</xdr:colOff>
      <xdr:row>16</xdr:row>
      <xdr:rowOff>53340</xdr:rowOff>
    </xdr:to>
    <xdr:sp macro="" textlink="">
      <xdr:nvSpPr>
        <xdr:cNvPr id="5" name="Oval 4">
          <a:extLst>
            <a:ext uri="{FF2B5EF4-FFF2-40B4-BE49-F238E27FC236}">
              <a16:creationId xmlns:a16="http://schemas.microsoft.com/office/drawing/2014/main" id="{00000000-0008-0000-0400-000005000000}"/>
            </a:ext>
          </a:extLst>
        </xdr:cNvPr>
        <xdr:cNvSpPr/>
      </xdr:nvSpPr>
      <xdr:spPr>
        <a:xfrm>
          <a:off x="2770505" y="3298825"/>
          <a:ext cx="624840" cy="497840"/>
        </a:xfrm>
        <a:prstGeom prst="ellipse">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a:latin typeface="Georgia" panose="02040502050405020303" pitchFamily="18" charset="0"/>
            </a:rPr>
            <a:t>  A</a:t>
          </a:r>
          <a:endParaRPr lang="en-US" sz="1200">
            <a:latin typeface="Georgia" panose="02040502050405020303" pitchFamily="18" charset="0"/>
          </a:endParaRPr>
        </a:p>
      </xdr:txBody>
    </xdr:sp>
    <xdr:clientData/>
  </xdr:twoCellAnchor>
  <xdr:twoCellAnchor>
    <xdr:from>
      <xdr:col>4</xdr:col>
      <xdr:colOff>199954</xdr:colOff>
      <xdr:row>17</xdr:row>
      <xdr:rowOff>144992</xdr:rowOff>
    </xdr:from>
    <xdr:to>
      <xdr:col>4</xdr:col>
      <xdr:colOff>824794</xdr:colOff>
      <xdr:row>19</xdr:row>
      <xdr:rowOff>7832</xdr:rowOff>
    </xdr:to>
    <xdr:sp macro="" textlink="">
      <xdr:nvSpPr>
        <xdr:cNvPr id="6" name="Oval 5">
          <a:extLst>
            <a:ext uri="{FF2B5EF4-FFF2-40B4-BE49-F238E27FC236}">
              <a16:creationId xmlns:a16="http://schemas.microsoft.com/office/drawing/2014/main" id="{00000000-0008-0000-0400-000006000000}"/>
            </a:ext>
          </a:extLst>
        </xdr:cNvPr>
        <xdr:cNvSpPr/>
      </xdr:nvSpPr>
      <xdr:spPr>
        <a:xfrm>
          <a:off x="2759710" y="4116705"/>
          <a:ext cx="624840" cy="396240"/>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a:latin typeface="Georgia" panose="02040502050405020303" pitchFamily="18" charset="0"/>
            </a:rPr>
            <a:t>  B</a:t>
          </a:r>
          <a:endParaRPr lang="en-US" sz="1200">
            <a:latin typeface="Georgia" panose="02040502050405020303" pitchFamily="18" charset="0"/>
          </a:endParaRPr>
        </a:p>
      </xdr:txBody>
    </xdr:sp>
    <xdr:clientData/>
  </xdr:twoCellAnchor>
  <xdr:twoCellAnchor>
    <xdr:from>
      <xdr:col>4</xdr:col>
      <xdr:colOff>247650</xdr:colOff>
      <xdr:row>26</xdr:row>
      <xdr:rowOff>89535</xdr:rowOff>
    </xdr:from>
    <xdr:to>
      <xdr:col>4</xdr:col>
      <xdr:colOff>849630</xdr:colOff>
      <xdr:row>28</xdr:row>
      <xdr:rowOff>87630</xdr:rowOff>
    </xdr:to>
    <xdr:sp macro="" textlink="">
      <xdr:nvSpPr>
        <xdr:cNvPr id="7" name="Oval 6">
          <a:extLst>
            <a:ext uri="{FF2B5EF4-FFF2-40B4-BE49-F238E27FC236}">
              <a16:creationId xmlns:a16="http://schemas.microsoft.com/office/drawing/2014/main" id="{00000000-0008-0000-0400-000007000000}"/>
            </a:ext>
          </a:extLst>
        </xdr:cNvPr>
        <xdr:cNvSpPr/>
      </xdr:nvSpPr>
      <xdr:spPr>
        <a:xfrm>
          <a:off x="2807970" y="5941060"/>
          <a:ext cx="601980" cy="464820"/>
        </a:xfrm>
        <a:prstGeom prst="ellipse">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a:latin typeface="Georgia" panose="02040502050405020303" pitchFamily="18" charset="0"/>
            </a:rPr>
            <a:t>  E</a:t>
          </a:r>
          <a:endParaRPr lang="en-US" sz="1200">
            <a:latin typeface="Georgia" panose="02040502050405020303"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erti\Downloads\Kurumsal%20Risk%20Kayc&#807;t%20ve%20o&#768;lave%20Risk%20Yi&#770;netimi%20Faaliyeti%20Takip%20Formu.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merti\Downloads\Kurumsal%20Risk%20Kay&#305;t%20ve%20&#304;lave%20Risk%20Y&#246;netimi%20Faaliyeti%20Takip%20Formu%20(2)%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erti\Downloads\Kurumsal%20Risk%20Kay&#305;t%20ve%20&#304;lave%20Risk%20Y&#246;netimi%20Faaliyeti%20Takip%20Formu%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küman Hakkında"/>
      <sheetName val="Tanımlamalar"/>
      <sheetName val="Risk Kayıt ve İlave Risk Yön."/>
      <sheetName val="Katılımcı Değerlendirmeleri"/>
      <sheetName val="Risk Haritası"/>
    </sheetNames>
    <sheetDataSet>
      <sheetData sheetId="0"/>
      <sheetData sheetId="1"/>
      <sheetData sheetId="2"/>
      <sheetData sheetId="3">
        <row r="13">
          <cell r="BK13">
            <v>2</v>
          </cell>
        </row>
        <row r="14">
          <cell r="BK14">
            <v>4</v>
          </cell>
        </row>
        <row r="15">
          <cell r="BK15">
            <v>3</v>
          </cell>
        </row>
        <row r="47">
          <cell r="BK47">
            <v>2</v>
          </cell>
        </row>
        <row r="48">
          <cell r="BK48">
            <v>4</v>
          </cell>
        </row>
        <row r="49">
          <cell r="BK49">
            <v>3</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küman Hakkında"/>
      <sheetName val="Tanımlamalar"/>
      <sheetName val="Risk Kayıt ve İlave Risk Yön."/>
      <sheetName val="Katılımcı Değerlendirmeleri"/>
      <sheetName val="Risk Haritası"/>
    </sheetNames>
    <sheetDataSet>
      <sheetData sheetId="0"/>
      <sheetData sheetId="1"/>
      <sheetData sheetId="2"/>
      <sheetData sheetId="3">
        <row r="24">
          <cell r="BK24">
            <v>4</v>
          </cell>
        </row>
        <row r="25">
          <cell r="BK25">
            <v>4</v>
          </cell>
        </row>
        <row r="26">
          <cell r="BK26">
            <v>3</v>
          </cell>
        </row>
        <row r="61">
          <cell r="BK61">
            <v>4</v>
          </cell>
        </row>
        <row r="62">
          <cell r="BK62">
            <v>3</v>
          </cell>
        </row>
        <row r="63">
          <cell r="BK63">
            <v>2</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küman Hakkında"/>
      <sheetName val="Tanımlamalar"/>
      <sheetName val="Risk Kayıt ve İlave Risk Yön."/>
      <sheetName val="Katılımcı Değerlendirmeleri"/>
      <sheetName val="Risk Haritası"/>
    </sheetNames>
    <sheetDataSet>
      <sheetData sheetId="0"/>
      <sheetData sheetId="1"/>
      <sheetData sheetId="2"/>
      <sheetData sheetId="3">
        <row r="23">
          <cell r="BK23">
            <v>3</v>
          </cell>
        </row>
        <row r="24">
          <cell r="BK24">
            <v>4</v>
          </cell>
        </row>
        <row r="25">
          <cell r="BK25">
            <v>4</v>
          </cell>
        </row>
        <row r="26">
          <cell r="BK26">
            <v>3</v>
          </cell>
        </row>
        <row r="27">
          <cell r="BK27">
            <v>2</v>
          </cell>
        </row>
        <row r="57">
          <cell r="BK57">
            <v>3</v>
          </cell>
        </row>
        <row r="58">
          <cell r="BK58">
            <v>4</v>
          </cell>
        </row>
        <row r="59">
          <cell r="BK59">
            <v>3</v>
          </cell>
        </row>
        <row r="60">
          <cell r="BK60">
            <v>2</v>
          </cell>
        </row>
        <row r="61">
          <cell r="BK61">
            <v>2</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1"/>
  <sheetViews>
    <sheetView showGridLines="0" zoomScale="80" zoomScaleNormal="80" workbookViewId="0">
      <selection activeCell="C14" sqref="C14"/>
    </sheetView>
  </sheetViews>
  <sheetFormatPr defaultColWidth="8.78515625" defaultRowHeight="12.75"/>
  <cols>
    <col min="1" max="1" width="22.5703125" style="73" customWidth="1"/>
    <col min="2" max="2" width="22.42578125" style="73" customWidth="1"/>
    <col min="3" max="3" width="26.42578125" style="73" customWidth="1"/>
    <col min="4" max="4" width="23.42578125" style="73" customWidth="1"/>
    <col min="5" max="5" width="8.78515625" style="73"/>
    <col min="6" max="6" width="65.78515625" style="73" customWidth="1"/>
    <col min="7" max="16384" width="8.78515625" style="73"/>
  </cols>
  <sheetData>
    <row r="1" spans="1:6" ht="19.899999999999999">
      <c r="A1" s="154" t="s">
        <v>0</v>
      </c>
      <c r="B1" s="154"/>
      <c r="C1" s="154"/>
      <c r="D1" s="154"/>
    </row>
    <row r="3" spans="1:6" ht="180.5" customHeight="1">
      <c r="A3" s="145" t="s">
        <v>1</v>
      </c>
      <c r="B3" s="155" t="s">
        <v>2</v>
      </c>
      <c r="C3" s="156"/>
      <c r="D3" s="157"/>
    </row>
    <row r="5" spans="1:6" ht="19.899999999999999">
      <c r="A5" s="158" t="s">
        <v>3</v>
      </c>
      <c r="B5" s="158"/>
      <c r="C5" s="158"/>
      <c r="D5" s="158"/>
      <c r="F5" s="146" t="s">
        <v>4</v>
      </c>
    </row>
    <row r="6" spans="1:6">
      <c r="A6" s="147"/>
      <c r="B6" s="147"/>
      <c r="C6" s="147"/>
      <c r="D6" s="147"/>
    </row>
    <row r="7" spans="1:6">
      <c r="A7" s="159" t="s">
        <v>5</v>
      </c>
      <c r="B7" s="159"/>
      <c r="C7" s="159"/>
      <c r="D7" s="159"/>
      <c r="F7" s="148"/>
    </row>
    <row r="8" spans="1:6" ht="25.25" customHeight="1">
      <c r="A8" s="149" t="s">
        <v>6</v>
      </c>
      <c r="B8" s="150"/>
      <c r="C8" s="149"/>
      <c r="D8" s="149"/>
      <c r="F8" s="151" t="s">
        <v>7</v>
      </c>
    </row>
    <row r="9" spans="1:6" ht="25.25" customHeight="1">
      <c r="A9" s="149" t="s">
        <v>8</v>
      </c>
      <c r="B9" s="150"/>
      <c r="C9" s="149"/>
      <c r="D9" s="149"/>
      <c r="F9" s="148" t="s">
        <v>9</v>
      </c>
    </row>
    <row r="10" spans="1:6">
      <c r="A10" s="152"/>
      <c r="B10" s="153"/>
      <c r="C10" s="153"/>
      <c r="D10" s="153"/>
    </row>
    <row r="11" spans="1:6">
      <c r="A11" s="159" t="s">
        <v>10</v>
      </c>
      <c r="B11" s="159"/>
      <c r="C11" s="159"/>
      <c r="D11" s="159"/>
      <c r="F11" s="148"/>
    </row>
    <row r="12" spans="1:6" ht="52.25" customHeight="1">
      <c r="A12" s="149" t="s">
        <v>11</v>
      </c>
      <c r="B12" s="149" t="s">
        <v>12</v>
      </c>
      <c r="C12" s="149" t="s">
        <v>13</v>
      </c>
      <c r="D12" s="149" t="s">
        <v>14</v>
      </c>
      <c r="F12" s="148" t="s">
        <v>15</v>
      </c>
    </row>
    <row r="13" spans="1:6">
      <c r="A13" s="148" t="s">
        <v>16</v>
      </c>
      <c r="B13" s="148"/>
      <c r="C13" s="148"/>
      <c r="D13" s="148"/>
    </row>
    <row r="14" spans="1:6">
      <c r="A14" s="149"/>
      <c r="B14" s="148"/>
      <c r="C14" s="148"/>
      <c r="D14" s="148"/>
    </row>
    <row r="15" spans="1:6">
      <c r="A15" s="149"/>
      <c r="B15" s="148"/>
      <c r="C15" s="148"/>
      <c r="D15" s="148"/>
    </row>
    <row r="16" spans="1:6">
      <c r="A16" s="152"/>
      <c r="B16" s="153"/>
      <c r="C16" s="153"/>
      <c r="D16" s="153"/>
    </row>
    <row r="17" spans="1:6">
      <c r="A17" s="159" t="s">
        <v>17</v>
      </c>
      <c r="B17" s="159"/>
      <c r="C17" s="159"/>
      <c r="D17" s="159"/>
      <c r="F17" s="148"/>
    </row>
    <row r="18" spans="1:6" ht="60" customHeight="1">
      <c r="A18" s="149" t="s">
        <v>11</v>
      </c>
      <c r="B18" s="149" t="s">
        <v>12</v>
      </c>
      <c r="C18" s="149" t="s">
        <v>13</v>
      </c>
      <c r="D18" s="149" t="s">
        <v>18</v>
      </c>
      <c r="F18" s="148" t="s">
        <v>19</v>
      </c>
    </row>
    <row r="19" spans="1:6">
      <c r="A19" s="148" t="s">
        <v>16</v>
      </c>
      <c r="B19" s="148"/>
      <c r="C19" s="148"/>
      <c r="D19" s="148"/>
    </row>
    <row r="20" spans="1:6">
      <c r="A20" s="149"/>
      <c r="B20" s="148"/>
      <c r="C20" s="148"/>
      <c r="D20" s="148"/>
    </row>
    <row r="21" spans="1:6">
      <c r="A21" s="149"/>
      <c r="B21" s="148"/>
      <c r="C21" s="148"/>
      <c r="D21" s="148"/>
    </row>
  </sheetData>
  <mergeCells count="6">
    <mergeCell ref="A17:D17"/>
    <mergeCell ref="A1:D1"/>
    <mergeCell ref="B3:D3"/>
    <mergeCell ref="A5:D5"/>
    <mergeCell ref="A7:D7"/>
    <mergeCell ref="A11:D1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61"/>
  <sheetViews>
    <sheetView showGridLines="0" topLeftCell="B54" zoomScale="90" zoomScaleNormal="90" workbookViewId="0">
      <selection activeCell="C33" sqref="C33:E33"/>
    </sheetView>
  </sheetViews>
  <sheetFormatPr defaultColWidth="9" defaultRowHeight="13.15"/>
  <cols>
    <col min="1" max="1" width="2.78515625" customWidth="1"/>
    <col min="2" max="2" width="37.78515625" style="130" customWidth="1"/>
    <col min="3" max="4" width="26" style="130" customWidth="1"/>
    <col min="5" max="5" width="81.42578125" style="130" customWidth="1"/>
    <col min="6" max="6" width="13.2109375" style="131" customWidth="1"/>
  </cols>
  <sheetData>
    <row r="1" spans="2:6" ht="13.9">
      <c r="B1" s="160" t="s">
        <v>20</v>
      </c>
      <c r="C1" s="160"/>
      <c r="D1" s="160"/>
      <c r="E1" s="160"/>
      <c r="F1" s="132"/>
    </row>
    <row r="2" spans="2:6" ht="13.9">
      <c r="B2" s="133"/>
      <c r="C2" s="133"/>
      <c r="D2" s="133"/>
      <c r="E2" s="133"/>
      <c r="F2" s="132"/>
    </row>
    <row r="3" spans="2:6" ht="13.9">
      <c r="B3" s="161" t="s">
        <v>21</v>
      </c>
      <c r="C3" s="162"/>
      <c r="D3" s="162"/>
      <c r="E3" s="163"/>
      <c r="F3" s="132"/>
    </row>
    <row r="4" spans="2:6" ht="13.9">
      <c r="B4" s="133"/>
      <c r="C4" s="133"/>
      <c r="D4" s="133"/>
      <c r="E4" s="133"/>
      <c r="F4" s="132"/>
    </row>
    <row r="5" spans="2:6" ht="37.25" customHeight="1">
      <c r="B5" s="134" t="s">
        <v>22</v>
      </c>
      <c r="C5" s="164" t="s">
        <v>23</v>
      </c>
      <c r="D5" s="165"/>
      <c r="E5" s="166"/>
      <c r="F5" s="132"/>
    </row>
    <row r="6" spans="2:6" ht="37.25" customHeight="1">
      <c r="B6" s="134" t="s">
        <v>24</v>
      </c>
      <c r="C6" s="164" t="s">
        <v>25</v>
      </c>
      <c r="D6" s="165"/>
      <c r="E6" s="166"/>
      <c r="F6" s="132"/>
    </row>
    <row r="7" spans="2:6" ht="37.25" customHeight="1">
      <c r="B7" s="134" t="s">
        <v>26</v>
      </c>
      <c r="C7" s="164" t="s">
        <v>27</v>
      </c>
      <c r="D7" s="165"/>
      <c r="E7" s="166"/>
      <c r="F7" s="132"/>
    </row>
    <row r="8" spans="2:6" ht="41.55" customHeight="1">
      <c r="B8" s="134" t="s">
        <v>28</v>
      </c>
      <c r="C8" s="164" t="s">
        <v>29</v>
      </c>
      <c r="D8" s="165"/>
      <c r="E8" s="166"/>
      <c r="F8" s="132"/>
    </row>
    <row r="9" spans="2:6" ht="13.9">
      <c r="B9" s="133"/>
      <c r="C9" s="133"/>
      <c r="D9" s="133"/>
      <c r="E9" s="133"/>
      <c r="F9" s="132"/>
    </row>
    <row r="10" spans="2:6" ht="13.9">
      <c r="B10" s="161" t="s">
        <v>30</v>
      </c>
      <c r="C10" s="162"/>
      <c r="D10" s="162"/>
      <c r="E10" s="163"/>
      <c r="F10" s="132"/>
    </row>
    <row r="11" spans="2:6" ht="13.9">
      <c r="B11" s="133"/>
      <c r="C11" s="133"/>
      <c r="D11" s="133"/>
      <c r="E11" s="133"/>
      <c r="F11" s="132"/>
    </row>
    <row r="12" spans="2:6" ht="49.25" customHeight="1">
      <c r="B12" s="134" t="s">
        <v>31</v>
      </c>
      <c r="C12" s="167" t="s">
        <v>32</v>
      </c>
      <c r="D12" s="168"/>
      <c r="E12" s="169"/>
      <c r="F12" s="135"/>
    </row>
    <row r="13" spans="2:6" ht="49.25" customHeight="1">
      <c r="B13" s="134" t="s">
        <v>33</v>
      </c>
      <c r="C13" s="164" t="s">
        <v>34</v>
      </c>
      <c r="D13" s="165"/>
      <c r="E13" s="166"/>
      <c r="F13" s="136"/>
    </row>
    <row r="14" spans="2:6" ht="50" customHeight="1">
      <c r="B14" s="134" t="s">
        <v>35</v>
      </c>
      <c r="C14" s="164" t="s">
        <v>36</v>
      </c>
      <c r="D14" s="165"/>
      <c r="E14" s="166"/>
      <c r="F14" s="136"/>
    </row>
    <row r="15" spans="2:6" ht="89" customHeight="1">
      <c r="B15" s="137" t="s">
        <v>37</v>
      </c>
      <c r="C15" s="164" t="s">
        <v>38</v>
      </c>
      <c r="D15" s="165"/>
      <c r="E15" s="166"/>
      <c r="F15" s="136"/>
    </row>
    <row r="16" spans="2:6" ht="33.5" customHeight="1">
      <c r="B16" s="137" t="s">
        <v>39</v>
      </c>
      <c r="C16" s="164" t="s">
        <v>40</v>
      </c>
      <c r="D16" s="165"/>
      <c r="E16" s="166"/>
      <c r="F16" s="136"/>
    </row>
    <row r="17" spans="2:6" ht="47" customHeight="1">
      <c r="B17" s="137" t="s">
        <v>41</v>
      </c>
      <c r="C17" s="164" t="s">
        <v>42</v>
      </c>
      <c r="D17" s="165"/>
      <c r="E17" s="166"/>
      <c r="F17" s="136"/>
    </row>
    <row r="18" spans="2:6" ht="41.55" customHeight="1">
      <c r="B18" s="134" t="s">
        <v>43</v>
      </c>
      <c r="C18" s="164" t="s">
        <v>44</v>
      </c>
      <c r="D18" s="165"/>
      <c r="E18" s="166"/>
      <c r="F18" s="132"/>
    </row>
    <row r="19" spans="2:6" ht="54.5" customHeight="1">
      <c r="B19" s="137" t="s">
        <v>45</v>
      </c>
      <c r="C19" s="164" t="s">
        <v>46</v>
      </c>
      <c r="D19" s="165"/>
      <c r="E19" s="166"/>
      <c r="F19" s="132"/>
    </row>
    <row r="20" spans="2:6" ht="13.9">
      <c r="B20" s="138"/>
      <c r="C20" s="139"/>
      <c r="D20" s="139"/>
      <c r="E20" s="139"/>
      <c r="F20" s="132"/>
    </row>
    <row r="21" spans="2:6" ht="13.9">
      <c r="B21" s="161" t="s">
        <v>47</v>
      </c>
      <c r="C21" s="162"/>
      <c r="D21" s="162"/>
      <c r="E21" s="163"/>
      <c r="F21" s="132"/>
    </row>
    <row r="22" spans="2:6" ht="13.9">
      <c r="B22" s="133"/>
      <c r="C22" s="133"/>
      <c r="D22" s="133"/>
      <c r="E22" s="133"/>
      <c r="F22" s="132"/>
    </row>
    <row r="23" spans="2:6" ht="46.25" customHeight="1">
      <c r="B23" s="140" t="s">
        <v>48</v>
      </c>
      <c r="C23" s="170" t="s">
        <v>49</v>
      </c>
      <c r="D23" s="171"/>
      <c r="E23" s="172"/>
      <c r="F23" s="132"/>
    </row>
    <row r="24" spans="2:6" ht="46.25" customHeight="1">
      <c r="B24" s="140" t="s">
        <v>50</v>
      </c>
      <c r="C24" s="173" t="s">
        <v>51</v>
      </c>
      <c r="D24" s="174"/>
      <c r="E24" s="175"/>
      <c r="F24" s="136"/>
    </row>
    <row r="25" spans="2:6" ht="48.5" customHeight="1">
      <c r="B25" s="140" t="s">
        <v>52</v>
      </c>
      <c r="C25" s="164" t="s">
        <v>53</v>
      </c>
      <c r="D25" s="165"/>
      <c r="E25" s="166"/>
      <c r="F25" s="132"/>
    </row>
    <row r="26" spans="2:6" ht="42.5" customHeight="1">
      <c r="B26" s="140" t="s">
        <v>54</v>
      </c>
      <c r="C26" s="176" t="s">
        <v>55</v>
      </c>
      <c r="D26" s="174"/>
      <c r="E26" s="175"/>
      <c r="F26" s="132"/>
    </row>
    <row r="27" spans="2:6" ht="101.75" customHeight="1">
      <c r="B27" s="140" t="s">
        <v>56</v>
      </c>
      <c r="C27" s="164" t="s">
        <v>57</v>
      </c>
      <c r="D27" s="165"/>
      <c r="E27" s="166"/>
      <c r="F27" s="132"/>
    </row>
    <row r="28" spans="2:6" ht="77" customHeight="1">
      <c r="B28" s="140" t="s">
        <v>58</v>
      </c>
      <c r="C28" s="164" t="s">
        <v>59</v>
      </c>
      <c r="D28" s="165"/>
      <c r="E28" s="166"/>
      <c r="F28" s="141"/>
    </row>
    <row r="29" spans="2:6" ht="90.5" customHeight="1">
      <c r="B29" s="140" t="s">
        <v>60</v>
      </c>
      <c r="C29" s="167" t="s">
        <v>61</v>
      </c>
      <c r="D29" s="165"/>
      <c r="E29" s="166"/>
      <c r="F29" s="136"/>
    </row>
    <row r="30" spans="2:6" ht="90.5" customHeight="1">
      <c r="B30" s="142" t="s">
        <v>62</v>
      </c>
      <c r="C30" s="164" t="s">
        <v>63</v>
      </c>
      <c r="D30" s="165"/>
      <c r="E30" s="166"/>
      <c r="F30" s="136"/>
    </row>
    <row r="31" spans="2:6" ht="68.55" customHeight="1">
      <c r="B31" s="140" t="s">
        <v>64</v>
      </c>
      <c r="C31" s="164" t="s">
        <v>65</v>
      </c>
      <c r="D31" s="165"/>
      <c r="E31" s="166"/>
      <c r="F31" s="132"/>
    </row>
    <row r="32" spans="2:6" ht="46.25" customHeight="1">
      <c r="B32" s="140" t="s">
        <v>66</v>
      </c>
      <c r="C32" s="173" t="s">
        <v>67</v>
      </c>
      <c r="D32" s="174"/>
      <c r="E32" s="175"/>
      <c r="F32" s="136"/>
    </row>
    <row r="33" spans="2:6" ht="46.25" customHeight="1">
      <c r="B33" s="140" t="s">
        <v>68</v>
      </c>
      <c r="C33" s="164" t="s">
        <v>69</v>
      </c>
      <c r="D33" s="165"/>
      <c r="E33" s="166"/>
      <c r="F33" s="132"/>
    </row>
    <row r="34" spans="2:6" ht="46.25" customHeight="1">
      <c r="B34" s="140" t="s">
        <v>70</v>
      </c>
      <c r="C34" s="164" t="s">
        <v>71</v>
      </c>
      <c r="D34" s="165"/>
      <c r="E34" s="166"/>
      <c r="F34" s="132"/>
    </row>
    <row r="35" spans="2:6" ht="46.25" customHeight="1">
      <c r="B35" s="140" t="s">
        <v>72</v>
      </c>
      <c r="C35" s="164" t="s">
        <v>73</v>
      </c>
      <c r="D35" s="165"/>
      <c r="E35" s="166"/>
      <c r="F35" s="132"/>
    </row>
    <row r="36" spans="2:6" ht="46.25" customHeight="1">
      <c r="B36" s="140" t="s">
        <v>74</v>
      </c>
      <c r="C36" s="164" t="s">
        <v>75</v>
      </c>
      <c r="D36" s="165"/>
      <c r="E36" s="166"/>
      <c r="F36" s="132"/>
    </row>
    <row r="37" spans="2:6" ht="39.5" customHeight="1">
      <c r="B37" s="140" t="s">
        <v>76</v>
      </c>
      <c r="C37" s="164" t="s">
        <v>77</v>
      </c>
      <c r="D37" s="165"/>
      <c r="E37" s="166"/>
      <c r="F37" s="132"/>
    </row>
    <row r="38" spans="2:6" ht="13.9">
      <c r="B38" s="133"/>
      <c r="C38" s="133"/>
      <c r="D38" s="133"/>
      <c r="E38" s="133"/>
      <c r="F38" s="132"/>
    </row>
    <row r="39" spans="2:6" ht="13.9">
      <c r="B39" s="161" t="s">
        <v>78</v>
      </c>
      <c r="C39" s="162"/>
      <c r="D39" s="162"/>
      <c r="E39" s="163"/>
      <c r="F39" s="132"/>
    </row>
    <row r="40" spans="2:6" ht="13.9">
      <c r="B40" s="133"/>
      <c r="C40" s="133"/>
      <c r="D40" s="133"/>
      <c r="E40" s="133"/>
      <c r="F40" s="132"/>
    </row>
    <row r="41" spans="2:6" ht="51" customHeight="1">
      <c r="B41" s="137" t="s">
        <v>79</v>
      </c>
      <c r="C41" s="164" t="s">
        <v>80</v>
      </c>
      <c r="D41" s="165"/>
      <c r="E41" s="166"/>
      <c r="F41" s="132"/>
    </row>
    <row r="42" spans="2:6" ht="51" customHeight="1">
      <c r="B42" s="140" t="s">
        <v>81</v>
      </c>
      <c r="C42" s="164" t="s">
        <v>82</v>
      </c>
      <c r="D42" s="165"/>
      <c r="E42" s="166"/>
      <c r="F42" s="132"/>
    </row>
    <row r="43" spans="2:6" ht="33" customHeight="1">
      <c r="B43" s="140" t="s">
        <v>83</v>
      </c>
      <c r="C43" s="167" t="s">
        <v>84</v>
      </c>
      <c r="D43" s="168"/>
      <c r="E43" s="169"/>
      <c r="F43" s="143"/>
    </row>
    <row r="44" spans="2:6" ht="33" customHeight="1">
      <c r="B44" s="140" t="s">
        <v>85</v>
      </c>
      <c r="C44" s="164" t="s">
        <v>86</v>
      </c>
      <c r="D44" s="165"/>
      <c r="E44" s="166"/>
      <c r="F44" s="143"/>
    </row>
    <row r="45" spans="2:6" ht="38.549999999999997" customHeight="1">
      <c r="B45" s="140" t="s">
        <v>87</v>
      </c>
      <c r="C45" s="164" t="s">
        <v>88</v>
      </c>
      <c r="D45" s="165"/>
      <c r="E45" s="166"/>
      <c r="F45" s="132"/>
    </row>
    <row r="46" spans="2:6" ht="13.9">
      <c r="B46" s="133"/>
      <c r="C46" s="133"/>
      <c r="D46" s="133"/>
      <c r="E46" s="133"/>
      <c r="F46" s="132"/>
    </row>
    <row r="47" spans="2:6" ht="13.9">
      <c r="B47" s="161" t="s">
        <v>89</v>
      </c>
      <c r="C47" s="162"/>
      <c r="D47" s="162"/>
      <c r="E47" s="163"/>
      <c r="F47" s="132"/>
    </row>
    <row r="48" spans="2:6" ht="13.9">
      <c r="B48" s="144"/>
      <c r="C48" s="144"/>
      <c r="D48" s="144"/>
      <c r="E48" s="144"/>
      <c r="F48" s="132"/>
    </row>
    <row r="49" spans="2:6" ht="56" customHeight="1">
      <c r="B49" s="140" t="s">
        <v>90</v>
      </c>
      <c r="C49" s="167" t="s">
        <v>91</v>
      </c>
      <c r="D49" s="168"/>
      <c r="E49" s="169"/>
      <c r="F49" s="132"/>
    </row>
    <row r="50" spans="2:6" ht="33.5" customHeight="1">
      <c r="B50" s="140" t="s">
        <v>92</v>
      </c>
      <c r="C50" s="164" t="s">
        <v>93</v>
      </c>
      <c r="D50" s="165"/>
      <c r="E50" s="166"/>
      <c r="F50" s="132"/>
    </row>
    <row r="51" spans="2:6" ht="33.5" customHeight="1">
      <c r="B51" s="140" t="s">
        <v>94</v>
      </c>
      <c r="C51" s="164" t="s">
        <v>95</v>
      </c>
      <c r="D51" s="165"/>
      <c r="E51" s="166"/>
      <c r="F51" s="132"/>
    </row>
    <row r="52" spans="2:6" ht="13.9">
      <c r="B52" s="133"/>
      <c r="C52" s="133"/>
      <c r="D52" s="133"/>
      <c r="E52" s="133"/>
      <c r="F52" s="132"/>
    </row>
    <row r="53" spans="2:6" ht="13.9">
      <c r="B53" s="161" t="s">
        <v>96</v>
      </c>
      <c r="C53" s="162"/>
      <c r="D53" s="162"/>
      <c r="E53" s="163"/>
      <c r="F53" s="132"/>
    </row>
    <row r="54" spans="2:6" ht="13.9">
      <c r="B54" s="133"/>
      <c r="C54" s="133"/>
      <c r="D54" s="133"/>
      <c r="E54" s="133"/>
      <c r="F54" s="132"/>
    </row>
    <row r="55" spans="2:6" ht="43.25" customHeight="1">
      <c r="B55" s="140" t="s">
        <v>97</v>
      </c>
      <c r="C55" s="164" t="s">
        <v>98</v>
      </c>
      <c r="D55" s="165"/>
      <c r="E55" s="166"/>
      <c r="F55" s="132"/>
    </row>
    <row r="56" spans="2:6" ht="59.75" customHeight="1">
      <c r="B56" s="140" t="s">
        <v>99</v>
      </c>
      <c r="C56" s="164" t="s">
        <v>100</v>
      </c>
      <c r="D56" s="165"/>
      <c r="E56" s="166"/>
      <c r="F56" s="132"/>
    </row>
    <row r="57" spans="2:6" ht="59.75" customHeight="1">
      <c r="B57" s="140" t="s">
        <v>101</v>
      </c>
      <c r="C57" s="164" t="s">
        <v>102</v>
      </c>
      <c r="D57" s="165"/>
      <c r="E57" s="166"/>
      <c r="F57" s="132"/>
    </row>
    <row r="58" spans="2:6" ht="43.25" customHeight="1">
      <c r="B58" s="140" t="s">
        <v>103</v>
      </c>
      <c r="C58" s="164" t="s">
        <v>104</v>
      </c>
      <c r="D58" s="165"/>
      <c r="E58" s="166"/>
      <c r="F58" s="132"/>
    </row>
    <row r="59" spans="2:6" ht="54.5" customHeight="1">
      <c r="B59" s="140" t="s">
        <v>105</v>
      </c>
      <c r="C59" s="164" t="s">
        <v>106</v>
      </c>
      <c r="D59" s="165"/>
      <c r="E59" s="166"/>
      <c r="F59" s="132"/>
    </row>
    <row r="60" spans="2:6" ht="54.5" customHeight="1">
      <c r="B60" s="140" t="s">
        <v>107</v>
      </c>
      <c r="C60" s="164" t="s">
        <v>108</v>
      </c>
      <c r="D60" s="165"/>
      <c r="E60" s="166"/>
      <c r="F60" s="132"/>
    </row>
    <row r="61" spans="2:6" ht="83.75" customHeight="1">
      <c r="B61" s="140" t="s">
        <v>109</v>
      </c>
      <c r="C61" s="167" t="s">
        <v>110</v>
      </c>
      <c r="D61" s="168"/>
      <c r="E61" s="169"/>
      <c r="F61" s="132"/>
    </row>
  </sheetData>
  <mergeCells count="49">
    <mergeCell ref="C58:E58"/>
    <mergeCell ref="C59:E59"/>
    <mergeCell ref="C60:E60"/>
    <mergeCell ref="C61:E61"/>
    <mergeCell ref="C51:E51"/>
    <mergeCell ref="B53:E53"/>
    <mergeCell ref="C55:E55"/>
    <mergeCell ref="C56:E56"/>
    <mergeCell ref="C57:E57"/>
    <mergeCell ref="C44:E44"/>
    <mergeCell ref="C45:E45"/>
    <mergeCell ref="B47:E47"/>
    <mergeCell ref="C49:E49"/>
    <mergeCell ref="C50:E50"/>
    <mergeCell ref="C37:E37"/>
    <mergeCell ref="B39:E39"/>
    <mergeCell ref="C41:E41"/>
    <mergeCell ref="C42:E42"/>
    <mergeCell ref="C43:E43"/>
    <mergeCell ref="C32:E32"/>
    <mergeCell ref="C33:E33"/>
    <mergeCell ref="C34:E34"/>
    <mergeCell ref="C35:E35"/>
    <mergeCell ref="C36:E36"/>
    <mergeCell ref="C27:E27"/>
    <mergeCell ref="C28:E28"/>
    <mergeCell ref="C29:E29"/>
    <mergeCell ref="C30:E30"/>
    <mergeCell ref="C31:E31"/>
    <mergeCell ref="B21:E21"/>
    <mergeCell ref="C23:E23"/>
    <mergeCell ref="C24:E24"/>
    <mergeCell ref="C25:E25"/>
    <mergeCell ref="C26:E26"/>
    <mergeCell ref="C15:E15"/>
    <mergeCell ref="C16:E16"/>
    <mergeCell ref="C17:E17"/>
    <mergeCell ref="C18:E18"/>
    <mergeCell ref="C19:E19"/>
    <mergeCell ref="C8:E8"/>
    <mergeCell ref="B10:E10"/>
    <mergeCell ref="C12:E12"/>
    <mergeCell ref="C13:E13"/>
    <mergeCell ref="C14:E14"/>
    <mergeCell ref="B1:E1"/>
    <mergeCell ref="B3:E3"/>
    <mergeCell ref="C5:E5"/>
    <mergeCell ref="C6:E6"/>
    <mergeCell ref="C7:E7"/>
  </mergeCell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W35"/>
  <sheetViews>
    <sheetView showGridLines="0" tabSelected="1" view="pageBreakPreview" zoomScaleNormal="10" zoomScaleSheetLayoutView="100" workbookViewId="0">
      <pane xSplit="2" ySplit="3" topLeftCell="C4" activePane="bottomRight" state="frozen"/>
      <selection pane="topRight"/>
      <selection pane="bottomLeft"/>
      <selection pane="bottomRight" activeCell="H32" sqref="H32"/>
    </sheetView>
  </sheetViews>
  <sheetFormatPr defaultColWidth="8.78515625" defaultRowHeight="12.75"/>
  <cols>
    <col min="1" max="1" width="7.2109375" style="73" customWidth="1"/>
    <col min="2" max="2" width="1.78515625" style="73" customWidth="1"/>
    <col min="3" max="3" width="11.78515625" style="73" customWidth="1"/>
    <col min="4" max="4" width="31" style="73" customWidth="1"/>
    <col min="5" max="5" width="11.78515625" style="73" customWidth="1"/>
    <col min="6" max="6" width="16" style="73" customWidth="1"/>
    <col min="7" max="7" width="1.78515625" style="73" customWidth="1"/>
    <col min="8" max="8" width="6.78515625" style="73" customWidth="1"/>
    <col min="9" max="9" width="16.78515625" style="73" customWidth="1"/>
    <col min="10" max="10" width="22.42578125" style="73" customWidth="1"/>
    <col min="11" max="12" width="32.2109375" style="73" customWidth="1"/>
    <col min="13" max="13" width="26" style="73" customWidth="1"/>
    <col min="14" max="14" width="15.2109375" style="73" customWidth="1"/>
    <col min="15" max="15" width="21" style="73" customWidth="1"/>
    <col min="16" max="16" width="1.78515625" style="73" customWidth="1"/>
    <col min="17" max="17" width="14" style="73" customWidth="1"/>
    <col min="18" max="18" width="10.42578125" style="73" customWidth="1"/>
    <col min="19" max="19" width="14" style="73" customWidth="1"/>
    <col min="20" max="20" width="14.2109375" style="73" customWidth="1"/>
    <col min="21" max="21" width="32.2109375" style="73" customWidth="1"/>
    <col min="22" max="22" width="27.2109375" style="73" customWidth="1"/>
    <col min="23" max="24" width="17.78515625" style="73" customWidth="1"/>
    <col min="25" max="25" width="10.78515625" style="73" customWidth="1"/>
    <col min="26" max="26" width="21.78515625" style="73" customWidth="1"/>
    <col min="27" max="27" width="24.5703125" style="73" customWidth="1"/>
    <col min="28" max="28" width="23.78515625" style="73" customWidth="1"/>
    <col min="29" max="29" width="16.2109375" style="73" customWidth="1"/>
    <col min="30" max="30" width="12.78515625" style="73" customWidth="1"/>
    <col min="31" max="31" width="21.78515625" style="73" customWidth="1"/>
    <col min="32" max="32" width="1.78515625" style="73" customWidth="1"/>
    <col min="33" max="34" width="30.78515625" style="73" customWidth="1"/>
    <col min="35" max="35" width="26.2109375" style="73" customWidth="1"/>
    <col min="36" max="36" width="24" style="73" customWidth="1"/>
    <col min="37" max="37" width="22.42578125" style="73" customWidth="1"/>
    <col min="38" max="38" width="2.2109375" style="73" customWidth="1"/>
    <col min="39" max="39" width="20.78515625" style="73" customWidth="1"/>
    <col min="40" max="40" width="24.42578125" style="73" customWidth="1"/>
    <col min="41" max="41" width="22.42578125" style="73" customWidth="1"/>
    <col min="42" max="42" width="2.2109375" style="73" customWidth="1"/>
    <col min="43" max="43" width="21.78515625" style="73" customWidth="1"/>
    <col min="44" max="44" width="33.42578125" style="73" customWidth="1"/>
    <col min="45" max="45" width="37.42578125" style="73" customWidth="1"/>
    <col min="46" max="46" width="22" style="73" customWidth="1"/>
    <col min="47" max="47" width="17.5703125" style="73" customWidth="1"/>
    <col min="48" max="48" width="15.2109375" style="73" customWidth="1"/>
    <col min="49" max="49" width="30.78515625" style="73" customWidth="1"/>
    <col min="50" max="50" width="17.2109375" style="73" customWidth="1"/>
    <col min="51" max="51" width="20.42578125" style="73" customWidth="1"/>
    <col min="52" max="52" width="22.42578125" style="73" customWidth="1"/>
    <col min="53" max="53" width="1.78515625" style="73" customWidth="1"/>
    <col min="54" max="16384" width="8.78515625" style="73"/>
  </cols>
  <sheetData>
    <row r="1" spans="2:49" ht="54.5" customHeight="1">
      <c r="C1" s="177" t="s">
        <v>111</v>
      </c>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74"/>
      <c r="AN1" s="74"/>
      <c r="AO1" s="74"/>
      <c r="AP1" s="121"/>
      <c r="AQ1"/>
      <c r="AR1"/>
      <c r="AS1"/>
      <c r="AT1"/>
      <c r="AU1"/>
      <c r="AV1"/>
      <c r="AW1"/>
    </row>
    <row r="2" spans="2:49" ht="23" customHeight="1">
      <c r="B2" s="75"/>
      <c r="C2" s="178" t="s">
        <v>21</v>
      </c>
      <c r="D2" s="179"/>
      <c r="E2" s="179"/>
      <c r="F2" s="180"/>
      <c r="G2" s="76"/>
      <c r="H2" s="178" t="s">
        <v>30</v>
      </c>
      <c r="I2" s="179"/>
      <c r="J2" s="179"/>
      <c r="K2" s="179"/>
      <c r="L2" s="179"/>
      <c r="M2" s="179"/>
      <c r="N2" s="179"/>
      <c r="O2" s="180"/>
      <c r="P2" s="76"/>
      <c r="Q2" s="181" t="s">
        <v>47</v>
      </c>
      <c r="R2" s="182"/>
      <c r="S2" s="182"/>
      <c r="T2" s="182"/>
      <c r="U2" s="182"/>
      <c r="V2" s="182"/>
      <c r="W2" s="182"/>
      <c r="X2" s="182"/>
      <c r="Y2" s="182"/>
      <c r="Z2" s="182"/>
      <c r="AA2" s="182"/>
      <c r="AB2" s="182"/>
      <c r="AC2" s="182"/>
      <c r="AD2" s="182"/>
      <c r="AE2" s="183"/>
      <c r="AF2" s="76"/>
      <c r="AG2" s="184" t="s">
        <v>78</v>
      </c>
      <c r="AH2" s="185"/>
      <c r="AI2" s="185"/>
      <c r="AJ2" s="186"/>
      <c r="AK2" s="187"/>
      <c r="AL2" s="76"/>
      <c r="AM2" s="188" t="s">
        <v>89</v>
      </c>
      <c r="AN2" s="189"/>
      <c r="AO2" s="190"/>
      <c r="AP2" s="122"/>
      <c r="AQ2" s="191" t="s">
        <v>96</v>
      </c>
      <c r="AR2" s="192"/>
      <c r="AS2" s="192"/>
      <c r="AT2" s="192"/>
      <c r="AU2" s="192"/>
      <c r="AV2" s="192"/>
      <c r="AW2" s="193"/>
    </row>
    <row r="3" spans="2:49" ht="108.75" customHeight="1">
      <c r="B3" s="75"/>
      <c r="C3" s="77" t="s">
        <v>22</v>
      </c>
      <c r="D3" s="78" t="s">
        <v>24</v>
      </c>
      <c r="E3" s="78" t="s">
        <v>112</v>
      </c>
      <c r="F3" s="79" t="s">
        <v>113</v>
      </c>
      <c r="G3" s="80"/>
      <c r="H3" s="77" t="s">
        <v>114</v>
      </c>
      <c r="I3" s="78" t="s">
        <v>33</v>
      </c>
      <c r="J3" s="78" t="s">
        <v>35</v>
      </c>
      <c r="K3" s="78" t="s">
        <v>37</v>
      </c>
      <c r="L3" s="78" t="s">
        <v>39</v>
      </c>
      <c r="M3" s="78" t="s">
        <v>41</v>
      </c>
      <c r="N3" s="78" t="s">
        <v>43</v>
      </c>
      <c r="O3" s="79" t="s">
        <v>115</v>
      </c>
      <c r="P3" s="80"/>
      <c r="Q3" s="99" t="s">
        <v>48</v>
      </c>
      <c r="R3" s="100" t="s">
        <v>50</v>
      </c>
      <c r="S3" s="100" t="s">
        <v>52</v>
      </c>
      <c r="T3" s="100" t="s">
        <v>54</v>
      </c>
      <c r="U3" s="100" t="s">
        <v>56</v>
      </c>
      <c r="V3" s="100" t="s">
        <v>58</v>
      </c>
      <c r="W3" s="100" t="s">
        <v>60</v>
      </c>
      <c r="X3" s="100" t="s">
        <v>62</v>
      </c>
      <c r="Y3" s="100" t="s">
        <v>64</v>
      </c>
      <c r="Z3" s="100" t="s">
        <v>116</v>
      </c>
      <c r="AA3" s="107" t="s">
        <v>68</v>
      </c>
      <c r="AB3" s="107" t="s">
        <v>70</v>
      </c>
      <c r="AC3" s="107" t="s">
        <v>72</v>
      </c>
      <c r="AD3" s="107" t="s">
        <v>74</v>
      </c>
      <c r="AE3" s="107" t="s">
        <v>76</v>
      </c>
      <c r="AF3" s="80"/>
      <c r="AG3" s="112" t="s">
        <v>79</v>
      </c>
      <c r="AH3" s="112" t="s">
        <v>81</v>
      </c>
      <c r="AI3" s="112" t="s">
        <v>83</v>
      </c>
      <c r="AJ3" s="112" t="s">
        <v>117</v>
      </c>
      <c r="AK3" s="112" t="s">
        <v>87</v>
      </c>
      <c r="AL3" s="113"/>
      <c r="AM3" s="114" t="s">
        <v>118</v>
      </c>
      <c r="AN3" s="115" t="s">
        <v>92</v>
      </c>
      <c r="AO3" s="123" t="s">
        <v>94</v>
      </c>
      <c r="AP3" s="124"/>
      <c r="AQ3" s="125" t="s">
        <v>97</v>
      </c>
      <c r="AR3" s="125" t="s">
        <v>99</v>
      </c>
      <c r="AS3" s="125" t="s">
        <v>101</v>
      </c>
      <c r="AT3" s="125" t="s">
        <v>103</v>
      </c>
      <c r="AU3" s="125" t="s">
        <v>105</v>
      </c>
      <c r="AV3" s="125" t="s">
        <v>107</v>
      </c>
      <c r="AW3" s="125" t="s">
        <v>119</v>
      </c>
    </row>
    <row r="4" spans="2:49" s="72" customFormat="1" ht="225.75" customHeight="1">
      <c r="B4" s="81"/>
      <c r="C4" s="82" t="s">
        <v>120</v>
      </c>
      <c r="D4" s="83" t="s">
        <v>121</v>
      </c>
      <c r="E4" s="83" t="s">
        <v>122</v>
      </c>
      <c r="F4" s="83" t="s">
        <v>123</v>
      </c>
      <c r="G4" s="84"/>
      <c r="H4" s="85" t="s">
        <v>124</v>
      </c>
      <c r="I4" s="85" t="s">
        <v>125</v>
      </c>
      <c r="J4" s="83" t="s">
        <v>126</v>
      </c>
      <c r="K4" s="89" t="s">
        <v>127</v>
      </c>
      <c r="L4" s="83" t="s">
        <v>128</v>
      </c>
      <c r="M4" s="85" t="s">
        <v>129</v>
      </c>
      <c r="N4" s="90" t="s">
        <v>130</v>
      </c>
      <c r="O4" s="91" t="s">
        <v>131</v>
      </c>
      <c r="P4" s="92"/>
      <c r="Q4" s="101">
        <f>'Katılımcı Değerlendirmeleri'!BK5</f>
        <v>3</v>
      </c>
      <c r="R4" s="101">
        <f>'Katılımcı Değerlendirmeleri'!BK39</f>
        <v>3</v>
      </c>
      <c r="S4" s="102">
        <f>Q4*R4</f>
        <v>9</v>
      </c>
      <c r="T4" s="103" t="str">
        <f t="shared" ref="T4:T9" si="0">IF(S4&lt;3,"ÇOK DÜŞÜK",IF(S4&lt;6,"DÜŞÜK",IF(S4&lt;12,"ORTA",IF(S4&lt;20," YÜKSEK",IF(S4&lt;26,"ÇOK YÜKSEK")))))</f>
        <v>ORTA</v>
      </c>
      <c r="U4" s="83" t="s">
        <v>132</v>
      </c>
      <c r="V4" s="104" t="s">
        <v>133</v>
      </c>
      <c r="W4" s="103">
        <f>IF(V4="Yeterli",0.1,IF(V4="Zayıf",0.8,IF(V4="Kısmen Yeterli",0.4,IF(V4="Yeterli Değil",1))))</f>
        <v>0.4</v>
      </c>
      <c r="X4" s="103" t="s">
        <v>134</v>
      </c>
      <c r="Y4" s="108">
        <f t="shared" ref="Y4:Y33" si="1">S4*W4</f>
        <v>3.6</v>
      </c>
      <c r="Z4" s="109" t="str">
        <f>IF(Y4&lt;3,"ÇOK DÜŞÜK",IF(Y4&lt;6,"DÜŞÜK",IF(Y4&lt;12,"ORTA",IF(Y4&lt;20," YÜKSEK",IF(Y4&lt;26,"ÇOK YÜKSEK")))))</f>
        <v>DÜŞÜK</v>
      </c>
      <c r="AA4" s="83" t="s">
        <v>135</v>
      </c>
      <c r="AB4" s="85" t="s">
        <v>136</v>
      </c>
      <c r="AC4" s="83" t="s">
        <v>137</v>
      </c>
      <c r="AD4" s="85" t="s">
        <v>138</v>
      </c>
      <c r="AE4" s="83" t="s">
        <v>139</v>
      </c>
      <c r="AF4" s="84"/>
      <c r="AG4" s="82" t="s">
        <v>140</v>
      </c>
      <c r="AH4" s="83" t="s">
        <v>141</v>
      </c>
      <c r="AI4" s="83" t="s">
        <v>142</v>
      </c>
      <c r="AJ4" s="116">
        <v>45658</v>
      </c>
      <c r="AK4" s="117">
        <v>46022</v>
      </c>
      <c r="AL4" s="84"/>
      <c r="AM4" s="118" t="s">
        <v>143</v>
      </c>
      <c r="AN4" s="119"/>
      <c r="AO4" s="119"/>
      <c r="AP4" s="81"/>
      <c r="AQ4" s="72" t="s">
        <v>144</v>
      </c>
      <c r="AR4" s="72" t="s">
        <v>144</v>
      </c>
      <c r="AS4" s="72" t="s">
        <v>144</v>
      </c>
      <c r="AW4" s="128"/>
    </row>
    <row r="5" spans="2:49" s="72" customFormat="1" ht="129" customHeight="1">
      <c r="B5" s="81"/>
      <c r="C5" s="86" t="s">
        <v>120</v>
      </c>
      <c r="D5" s="86" t="s">
        <v>121</v>
      </c>
      <c r="E5" s="86" t="s">
        <v>122</v>
      </c>
      <c r="F5" s="86" t="s">
        <v>123</v>
      </c>
      <c r="G5" s="84"/>
      <c r="H5" s="86" t="s">
        <v>145</v>
      </c>
      <c r="I5" s="86" t="s">
        <v>125</v>
      </c>
      <c r="J5" s="86" t="s">
        <v>146</v>
      </c>
      <c r="K5" s="86" t="s">
        <v>147</v>
      </c>
      <c r="L5" s="86" t="s">
        <v>148</v>
      </c>
      <c r="M5" s="93" t="s">
        <v>149</v>
      </c>
      <c r="N5" s="94" t="s">
        <v>150</v>
      </c>
      <c r="O5" s="95" t="s">
        <v>131</v>
      </c>
      <c r="P5" s="92"/>
      <c r="Q5" s="101">
        <f>'Katılımcı Değerlendirmeleri'!BK6</f>
        <v>4</v>
      </c>
      <c r="R5" s="101">
        <v>2</v>
      </c>
      <c r="S5" s="86">
        <f>Q5*R5</f>
        <v>8</v>
      </c>
      <c r="T5" s="103" t="str">
        <f t="shared" si="0"/>
        <v>ORTA</v>
      </c>
      <c r="U5" s="86" t="s">
        <v>151</v>
      </c>
      <c r="V5" s="104" t="s">
        <v>133</v>
      </c>
      <c r="W5" s="105">
        <f>IF(V5="Yeterli",0.1,IF(V5="Zayıf",0.8,IF(V5="Kısmen Yeterli",0.4,IF(V5="Yeterli Değil",1))))</f>
        <v>0.4</v>
      </c>
      <c r="X5" s="105" t="s">
        <v>134</v>
      </c>
      <c r="Y5" s="110">
        <f t="shared" si="1"/>
        <v>3.2</v>
      </c>
      <c r="Z5" s="111" t="str">
        <f t="shared" ref="Z5:Z33" si="2">IF(Y5&lt;3,"ÇOK DÜŞÜK",IF(Y5&lt;6,"DÜŞÜK",IF(Y5&lt;12,"ORTA",IF(Y5&lt;20," YÜKSEK",IF(Y5&lt;26,"ÇOK YÜKSEK")))))</f>
        <v>DÜŞÜK</v>
      </c>
      <c r="AA5" s="86" t="s">
        <v>152</v>
      </c>
      <c r="AB5" s="86" t="s">
        <v>136</v>
      </c>
      <c r="AC5" s="86" t="s">
        <v>153</v>
      </c>
      <c r="AD5" s="86" t="s">
        <v>138</v>
      </c>
      <c r="AE5" s="86" t="s">
        <v>139</v>
      </c>
      <c r="AF5" s="84"/>
      <c r="AG5" s="86" t="s">
        <v>140</v>
      </c>
      <c r="AH5" s="86" t="s">
        <v>154</v>
      </c>
      <c r="AI5" s="86" t="s">
        <v>155</v>
      </c>
      <c r="AJ5" s="120">
        <v>45658</v>
      </c>
      <c r="AK5" s="120">
        <v>46022</v>
      </c>
      <c r="AL5" s="84"/>
      <c r="AM5" s="86" t="s">
        <v>143</v>
      </c>
      <c r="AN5" s="93"/>
      <c r="AO5" s="93"/>
      <c r="AP5" s="126"/>
      <c r="AQ5" s="127" t="s">
        <v>144</v>
      </c>
      <c r="AR5" s="127" t="s">
        <v>144</v>
      </c>
      <c r="AS5" s="127" t="s">
        <v>144</v>
      </c>
      <c r="AT5" s="127"/>
      <c r="AU5" s="127"/>
      <c r="AV5" s="127"/>
      <c r="AW5" s="129"/>
    </row>
    <row r="6" spans="2:49" s="72" customFormat="1" ht="225.75" customHeight="1">
      <c r="B6" s="81"/>
      <c r="C6" s="82" t="s">
        <v>120</v>
      </c>
      <c r="D6" s="83" t="s">
        <v>121</v>
      </c>
      <c r="E6" s="83" t="s">
        <v>156</v>
      </c>
      <c r="F6" s="83" t="s">
        <v>157</v>
      </c>
      <c r="G6" s="84"/>
      <c r="H6" s="85" t="s">
        <v>158</v>
      </c>
      <c r="I6" s="85" t="s">
        <v>125</v>
      </c>
      <c r="J6" s="83" t="s">
        <v>159</v>
      </c>
      <c r="K6" s="89" t="s">
        <v>160</v>
      </c>
      <c r="L6" s="83" t="s">
        <v>161</v>
      </c>
      <c r="M6" s="85" t="s">
        <v>129</v>
      </c>
      <c r="N6" s="90" t="s">
        <v>150</v>
      </c>
      <c r="O6" s="91" t="s">
        <v>131</v>
      </c>
      <c r="P6" s="92"/>
      <c r="Q6" s="101">
        <v>2</v>
      </c>
      <c r="R6" s="101">
        <v>4</v>
      </c>
      <c r="S6" s="102"/>
      <c r="T6" s="103" t="str">
        <f t="shared" si="0"/>
        <v>ÇOK DÜŞÜK</v>
      </c>
      <c r="U6" s="83" t="s">
        <v>162</v>
      </c>
      <c r="V6" s="104" t="s">
        <v>163</v>
      </c>
      <c r="W6" s="103">
        <f t="shared" ref="W6:W26" si="3">IF(V6="Yeterli",0.1,IF(V6="Zayıf",0.8,IF(V6="Kısmen Yeterli",0.4,IF(V6="Yeterli Değil",1))))</f>
        <v>0.1</v>
      </c>
      <c r="X6" s="103" t="s">
        <v>134</v>
      </c>
      <c r="Y6" s="108">
        <f t="shared" si="1"/>
        <v>0</v>
      </c>
      <c r="Z6" s="109" t="str">
        <f t="shared" si="2"/>
        <v>ÇOK DÜŞÜK</v>
      </c>
      <c r="AA6" s="83" t="s">
        <v>164</v>
      </c>
      <c r="AB6" s="85" t="s">
        <v>136</v>
      </c>
      <c r="AC6" s="83" t="s">
        <v>165</v>
      </c>
      <c r="AD6" s="85" t="s">
        <v>138</v>
      </c>
      <c r="AE6" s="83" t="s">
        <v>139</v>
      </c>
      <c r="AF6" s="84"/>
      <c r="AG6" s="82" t="s">
        <v>140</v>
      </c>
      <c r="AH6" s="83" t="s">
        <v>166</v>
      </c>
      <c r="AI6" s="83" t="s">
        <v>167</v>
      </c>
      <c r="AJ6" s="116">
        <v>45658</v>
      </c>
      <c r="AK6" s="117">
        <v>46022</v>
      </c>
      <c r="AL6" s="84"/>
      <c r="AM6" s="118" t="s">
        <v>143</v>
      </c>
      <c r="AN6" s="119"/>
      <c r="AO6" s="119"/>
      <c r="AP6" s="81"/>
      <c r="AQ6" s="72" t="s">
        <v>168</v>
      </c>
      <c r="AR6" s="72" t="s">
        <v>168</v>
      </c>
      <c r="AS6" s="72" t="s">
        <v>168</v>
      </c>
      <c r="AT6" s="72" t="s">
        <v>169</v>
      </c>
      <c r="AU6" s="72">
        <v>1</v>
      </c>
      <c r="AV6" s="72">
        <v>1</v>
      </c>
      <c r="AW6" s="128" t="s">
        <v>170</v>
      </c>
    </row>
    <row r="7" spans="2:49" s="72" customFormat="1" ht="129" customHeight="1">
      <c r="B7" s="81"/>
      <c r="C7" s="86" t="s">
        <v>120</v>
      </c>
      <c r="D7" s="86" t="s">
        <v>121</v>
      </c>
      <c r="E7" s="86" t="s">
        <v>171</v>
      </c>
      <c r="F7" s="86" t="s">
        <v>172</v>
      </c>
      <c r="G7" s="84"/>
      <c r="H7" s="86" t="s">
        <v>173</v>
      </c>
      <c r="I7" s="86" t="s">
        <v>125</v>
      </c>
      <c r="J7" s="86" t="s">
        <v>159</v>
      </c>
      <c r="K7" s="86" t="s">
        <v>174</v>
      </c>
      <c r="L7" s="86" t="s">
        <v>175</v>
      </c>
      <c r="M7" s="93" t="s">
        <v>129</v>
      </c>
      <c r="N7" s="94" t="s">
        <v>150</v>
      </c>
      <c r="O7" s="95" t="s">
        <v>131</v>
      </c>
      <c r="P7" s="92"/>
      <c r="Q7" s="101">
        <v>2</v>
      </c>
      <c r="R7" s="101">
        <v>4</v>
      </c>
      <c r="S7" s="86"/>
      <c r="T7" s="103" t="str">
        <f t="shared" si="0"/>
        <v>ÇOK DÜŞÜK</v>
      </c>
      <c r="U7" s="86" t="s">
        <v>176</v>
      </c>
      <c r="V7" s="104" t="s">
        <v>163</v>
      </c>
      <c r="W7" s="105">
        <f t="shared" si="3"/>
        <v>0.1</v>
      </c>
      <c r="X7" s="105" t="s">
        <v>134</v>
      </c>
      <c r="Y7" s="110">
        <f t="shared" si="1"/>
        <v>0</v>
      </c>
      <c r="Z7" s="111" t="str">
        <f t="shared" si="2"/>
        <v>ÇOK DÜŞÜK</v>
      </c>
      <c r="AA7" s="86" t="s">
        <v>177</v>
      </c>
      <c r="AB7" s="86" t="s">
        <v>136</v>
      </c>
      <c r="AC7" s="86" t="s">
        <v>178</v>
      </c>
      <c r="AD7" s="86" t="s">
        <v>138</v>
      </c>
      <c r="AE7" s="86" t="s">
        <v>139</v>
      </c>
      <c r="AF7" s="84"/>
      <c r="AG7" s="86" t="s">
        <v>140</v>
      </c>
      <c r="AH7" s="86" t="s">
        <v>179</v>
      </c>
      <c r="AI7" s="86" t="s">
        <v>167</v>
      </c>
      <c r="AJ7" s="120">
        <v>45658</v>
      </c>
      <c r="AK7" s="120">
        <v>46022</v>
      </c>
      <c r="AL7" s="84"/>
      <c r="AM7" s="86" t="s">
        <v>143</v>
      </c>
      <c r="AN7" s="93"/>
      <c r="AO7" s="93"/>
      <c r="AP7" s="126"/>
      <c r="AQ7" s="127" t="s">
        <v>144</v>
      </c>
      <c r="AR7" s="127" t="s">
        <v>144</v>
      </c>
      <c r="AS7" s="127" t="s">
        <v>144</v>
      </c>
      <c r="AT7" s="127"/>
      <c r="AU7" s="127"/>
      <c r="AV7" s="127"/>
      <c r="AW7" s="129"/>
    </row>
    <row r="8" spans="2:49" s="72" customFormat="1" ht="225.75" customHeight="1">
      <c r="B8" s="81"/>
      <c r="C8" s="82" t="s">
        <v>120</v>
      </c>
      <c r="D8" s="83" t="s">
        <v>121</v>
      </c>
      <c r="E8" s="83" t="s">
        <v>171</v>
      </c>
      <c r="F8" s="83" t="s">
        <v>172</v>
      </c>
      <c r="G8" s="84"/>
      <c r="H8" s="85" t="s">
        <v>180</v>
      </c>
      <c r="I8" s="85" t="s">
        <v>125</v>
      </c>
      <c r="J8" s="83" t="s">
        <v>159</v>
      </c>
      <c r="K8" s="89" t="s">
        <v>181</v>
      </c>
      <c r="L8" s="83" t="s">
        <v>182</v>
      </c>
      <c r="M8" s="85" t="s">
        <v>129</v>
      </c>
      <c r="N8" s="90" t="s">
        <v>150</v>
      </c>
      <c r="O8" s="91" t="s">
        <v>131</v>
      </c>
      <c r="P8" s="92"/>
      <c r="Q8" s="101">
        <v>1</v>
      </c>
      <c r="R8" s="101">
        <v>4</v>
      </c>
      <c r="S8" s="102"/>
      <c r="T8" s="103" t="str">
        <f t="shared" si="0"/>
        <v>ÇOK DÜŞÜK</v>
      </c>
      <c r="U8" s="83" t="s">
        <v>183</v>
      </c>
      <c r="V8" s="104" t="s">
        <v>163</v>
      </c>
      <c r="W8" s="103">
        <f t="shared" si="3"/>
        <v>0.1</v>
      </c>
      <c r="X8" s="103" t="s">
        <v>134</v>
      </c>
      <c r="Y8" s="108">
        <f t="shared" si="1"/>
        <v>0</v>
      </c>
      <c r="Z8" s="109" t="str">
        <f t="shared" si="2"/>
        <v>ÇOK DÜŞÜK</v>
      </c>
      <c r="AA8" s="83" t="s">
        <v>184</v>
      </c>
      <c r="AB8" s="85" t="s">
        <v>136</v>
      </c>
      <c r="AC8" s="83" t="s">
        <v>183</v>
      </c>
      <c r="AD8" s="85" t="s">
        <v>138</v>
      </c>
      <c r="AE8" s="83" t="s">
        <v>139</v>
      </c>
      <c r="AF8" s="84"/>
      <c r="AG8" s="82" t="s">
        <v>140</v>
      </c>
      <c r="AH8" s="83" t="s">
        <v>185</v>
      </c>
      <c r="AI8" s="83" t="s">
        <v>186</v>
      </c>
      <c r="AJ8" s="116">
        <v>45658</v>
      </c>
      <c r="AK8" s="117">
        <v>46022</v>
      </c>
      <c r="AL8" s="84"/>
      <c r="AM8" s="118" t="s">
        <v>143</v>
      </c>
      <c r="AN8" s="119"/>
      <c r="AO8" s="119"/>
      <c r="AP8" s="81"/>
      <c r="AQ8" s="72" t="s">
        <v>144</v>
      </c>
      <c r="AR8" s="72" t="s">
        <v>144</v>
      </c>
      <c r="AS8" s="72" t="s">
        <v>144</v>
      </c>
      <c r="AW8" s="128"/>
    </row>
    <row r="9" spans="2:49" s="72" customFormat="1" ht="129" customHeight="1">
      <c r="B9" s="81"/>
      <c r="C9" s="86" t="s">
        <v>120</v>
      </c>
      <c r="D9" s="86" t="s">
        <v>121</v>
      </c>
      <c r="E9" s="86" t="s">
        <v>171</v>
      </c>
      <c r="F9" s="86" t="s">
        <v>172</v>
      </c>
      <c r="G9" s="84"/>
      <c r="H9" s="86" t="s">
        <v>187</v>
      </c>
      <c r="I9" s="86" t="s">
        <v>125</v>
      </c>
      <c r="J9" s="86" t="s">
        <v>159</v>
      </c>
      <c r="K9" s="86" t="s">
        <v>188</v>
      </c>
      <c r="L9" s="86" t="s">
        <v>189</v>
      </c>
      <c r="M9" s="93" t="s">
        <v>129</v>
      </c>
      <c r="N9" s="94" t="s">
        <v>190</v>
      </c>
      <c r="O9" s="95" t="s">
        <v>131</v>
      </c>
      <c r="P9" s="92"/>
      <c r="Q9" s="101">
        <v>3</v>
      </c>
      <c r="R9" s="101">
        <v>4</v>
      </c>
      <c r="S9" s="86">
        <f>Q9*R9</f>
        <v>12</v>
      </c>
      <c r="T9" s="103" t="str">
        <f t="shared" si="0"/>
        <v>YÜKSEK</v>
      </c>
      <c r="U9" s="86" t="s">
        <v>191</v>
      </c>
      <c r="V9" s="104" t="s">
        <v>133</v>
      </c>
      <c r="W9" s="105">
        <f t="shared" si="3"/>
        <v>0.4</v>
      </c>
      <c r="X9" s="105" t="s">
        <v>134</v>
      </c>
      <c r="Y9" s="110">
        <f t="shared" ref="Y9" si="4">S9*W9</f>
        <v>4.8</v>
      </c>
      <c r="Z9" s="111" t="str">
        <f t="shared" ref="Z9" si="5">IF(Y9&lt;3,"ÇOK DÜŞÜK",IF(Y9&lt;6,"DÜŞÜK",IF(Y9&lt;12,"ORTA",IF(Y9&lt;20," YÜKSEK",IF(Y9&lt;26,"ÇOK YÜKSEK")))))</f>
        <v>DÜŞÜK</v>
      </c>
      <c r="AA9" s="86" t="s">
        <v>192</v>
      </c>
      <c r="AB9" s="86" t="s">
        <v>136</v>
      </c>
      <c r="AC9" s="86" t="s">
        <v>193</v>
      </c>
      <c r="AD9" s="86" t="s">
        <v>138</v>
      </c>
      <c r="AE9" s="86" t="s">
        <v>139</v>
      </c>
      <c r="AF9" s="84"/>
      <c r="AG9" s="86" t="s">
        <v>140</v>
      </c>
      <c r="AH9" s="86" t="s">
        <v>194</v>
      </c>
      <c r="AI9" s="86" t="s">
        <v>195</v>
      </c>
      <c r="AJ9" s="120">
        <v>45658</v>
      </c>
      <c r="AK9" s="120">
        <v>46022</v>
      </c>
      <c r="AL9" s="84"/>
      <c r="AM9" s="86" t="s">
        <v>143</v>
      </c>
      <c r="AN9" s="93"/>
      <c r="AO9" s="93"/>
      <c r="AP9" s="126"/>
      <c r="AQ9" s="127" t="s">
        <v>144</v>
      </c>
      <c r="AR9" s="127" t="s">
        <v>144</v>
      </c>
      <c r="AS9" s="127" t="s">
        <v>144</v>
      </c>
      <c r="AT9" s="127"/>
      <c r="AU9" s="127"/>
      <c r="AV9" s="127"/>
      <c r="AW9" s="129"/>
    </row>
    <row r="10" spans="2:49" s="72" customFormat="1" ht="225.75" customHeight="1">
      <c r="B10" s="81"/>
      <c r="C10" s="82" t="s">
        <v>120</v>
      </c>
      <c r="D10" s="83" t="s">
        <v>121</v>
      </c>
      <c r="E10" s="83" t="s">
        <v>196</v>
      </c>
      <c r="F10" s="83" t="s">
        <v>197</v>
      </c>
      <c r="G10" s="84"/>
      <c r="H10" s="85" t="s">
        <v>198</v>
      </c>
      <c r="I10" s="85" t="s">
        <v>125</v>
      </c>
      <c r="J10" s="83" t="s">
        <v>146</v>
      </c>
      <c r="K10" s="89" t="s">
        <v>199</v>
      </c>
      <c r="L10" s="83" t="s">
        <v>200</v>
      </c>
      <c r="M10" s="85" t="s">
        <v>129</v>
      </c>
      <c r="N10" s="90" t="s">
        <v>130</v>
      </c>
      <c r="O10" s="91" t="s">
        <v>131</v>
      </c>
      <c r="P10" s="92"/>
      <c r="Q10" s="101">
        <f>'Katılımcı Değerlendirmeleri'!BK8</f>
        <v>2</v>
      </c>
      <c r="R10" s="101">
        <f>'Katılımcı Değerlendirmeleri'!BK42</f>
        <v>4</v>
      </c>
      <c r="S10" s="102">
        <f t="shared" ref="S10:S33" si="6">Q10*R10</f>
        <v>8</v>
      </c>
      <c r="T10" s="103" t="str">
        <f t="shared" ref="T10:T33" si="7">IF(S10&lt;3,"ÇOK DÜŞÜK",IF(S10&lt;6,"DÜŞÜK",IF(S10&lt;12,"ORTA",IF(S10&lt;20," YÜKSEK",IF(S10&lt;26,"ÇOK YÜKSEK")))))</f>
        <v>ORTA</v>
      </c>
      <c r="U10" s="83" t="s">
        <v>201</v>
      </c>
      <c r="V10" s="104" t="s">
        <v>163</v>
      </c>
      <c r="W10" s="103">
        <f t="shared" si="3"/>
        <v>0.1</v>
      </c>
      <c r="X10" s="103" t="s">
        <v>134</v>
      </c>
      <c r="Y10" s="108">
        <f t="shared" si="1"/>
        <v>0.8</v>
      </c>
      <c r="Z10" s="109" t="str">
        <f t="shared" si="2"/>
        <v>ÇOK DÜŞÜK</v>
      </c>
      <c r="AA10" s="83" t="s">
        <v>202</v>
      </c>
      <c r="AB10" s="85" t="s">
        <v>136</v>
      </c>
      <c r="AC10" s="83" t="s">
        <v>203</v>
      </c>
      <c r="AD10" s="85" t="s">
        <v>138</v>
      </c>
      <c r="AE10" s="83" t="s">
        <v>139</v>
      </c>
      <c r="AF10" s="84"/>
      <c r="AG10" s="82" t="s">
        <v>140</v>
      </c>
      <c r="AH10" s="83" t="s">
        <v>204</v>
      </c>
      <c r="AI10" s="83" t="s">
        <v>205</v>
      </c>
      <c r="AJ10" s="116">
        <v>45658</v>
      </c>
      <c r="AK10" s="117">
        <v>46022</v>
      </c>
      <c r="AL10" s="84"/>
      <c r="AM10" s="118" t="s">
        <v>143</v>
      </c>
      <c r="AN10" s="119"/>
      <c r="AO10" s="119"/>
      <c r="AP10" s="81"/>
      <c r="AQ10" s="72" t="s">
        <v>144</v>
      </c>
      <c r="AR10" s="72" t="s">
        <v>144</v>
      </c>
      <c r="AS10" s="72" t="s">
        <v>144</v>
      </c>
      <c r="AW10" s="128"/>
    </row>
    <row r="11" spans="2:49" s="72" customFormat="1" ht="155" customHeight="1">
      <c r="B11" s="81"/>
      <c r="C11" s="86" t="s">
        <v>120</v>
      </c>
      <c r="D11" s="86" t="s">
        <v>121</v>
      </c>
      <c r="E11" s="86" t="s">
        <v>206</v>
      </c>
      <c r="F11" s="86" t="s">
        <v>207</v>
      </c>
      <c r="G11" s="84"/>
      <c r="H11" s="86" t="s">
        <v>208</v>
      </c>
      <c r="I11" s="86" t="s">
        <v>125</v>
      </c>
      <c r="J11" s="86" t="s">
        <v>159</v>
      </c>
      <c r="K11" s="86" t="s">
        <v>209</v>
      </c>
      <c r="L11" s="86" t="s">
        <v>210</v>
      </c>
      <c r="M11" s="93" t="s">
        <v>129</v>
      </c>
      <c r="N11" s="94" t="s">
        <v>190</v>
      </c>
      <c r="O11" s="95" t="s">
        <v>131</v>
      </c>
      <c r="P11" s="92"/>
      <c r="Q11" s="101">
        <v>4</v>
      </c>
      <c r="R11" s="101">
        <v>2</v>
      </c>
      <c r="S11" s="86">
        <f t="shared" si="6"/>
        <v>8</v>
      </c>
      <c r="T11" s="103" t="str">
        <f t="shared" si="7"/>
        <v>ORTA</v>
      </c>
      <c r="U11" s="86" t="s">
        <v>211</v>
      </c>
      <c r="V11" s="104" t="s">
        <v>133</v>
      </c>
      <c r="W11" s="105">
        <f t="shared" si="3"/>
        <v>0.4</v>
      </c>
      <c r="X11" s="105" t="s">
        <v>134</v>
      </c>
      <c r="Y11" s="110">
        <f t="shared" si="1"/>
        <v>3.2</v>
      </c>
      <c r="Z11" s="111" t="str">
        <f t="shared" si="2"/>
        <v>DÜŞÜK</v>
      </c>
      <c r="AA11" s="86" t="s">
        <v>212</v>
      </c>
      <c r="AB11" s="86" t="s">
        <v>136</v>
      </c>
      <c r="AC11" s="86" t="s">
        <v>213</v>
      </c>
      <c r="AD11" s="86" t="s">
        <v>138</v>
      </c>
      <c r="AE11" s="86" t="s">
        <v>139</v>
      </c>
      <c r="AF11" s="84"/>
      <c r="AG11" s="86" t="s">
        <v>140</v>
      </c>
      <c r="AH11" s="86" t="s">
        <v>214</v>
      </c>
      <c r="AI11" s="86" t="s">
        <v>205</v>
      </c>
      <c r="AJ11" s="120">
        <v>45658</v>
      </c>
      <c r="AK11" s="120">
        <v>45658</v>
      </c>
      <c r="AL11" s="84"/>
      <c r="AM11" s="86" t="s">
        <v>143</v>
      </c>
      <c r="AN11" s="93"/>
      <c r="AO11" s="93"/>
      <c r="AP11" s="126"/>
      <c r="AQ11" s="127" t="s">
        <v>144</v>
      </c>
      <c r="AR11" s="127" t="s">
        <v>144</v>
      </c>
      <c r="AS11" s="127" t="s">
        <v>144</v>
      </c>
      <c r="AT11" s="127"/>
      <c r="AU11" s="127"/>
      <c r="AV11" s="127"/>
      <c r="AW11" s="129"/>
    </row>
    <row r="12" spans="2:49" s="72" customFormat="1" ht="129" customHeight="1">
      <c r="B12" s="81"/>
      <c r="C12" s="82" t="s">
        <v>215</v>
      </c>
      <c r="D12" s="83" t="s">
        <v>216</v>
      </c>
      <c r="E12" s="83" t="s">
        <v>217</v>
      </c>
      <c r="F12" s="83" t="s">
        <v>218</v>
      </c>
      <c r="G12" s="87"/>
      <c r="H12" s="85" t="s">
        <v>219</v>
      </c>
      <c r="I12" s="85" t="s">
        <v>125</v>
      </c>
      <c r="J12" s="83" t="s">
        <v>220</v>
      </c>
      <c r="K12" s="96" t="s">
        <v>221</v>
      </c>
      <c r="L12" s="85" t="s">
        <v>222</v>
      </c>
      <c r="M12" s="85" t="s">
        <v>129</v>
      </c>
      <c r="N12" s="90" t="s">
        <v>190</v>
      </c>
      <c r="O12" s="91" t="s">
        <v>131</v>
      </c>
      <c r="P12" s="97"/>
      <c r="Q12" s="101">
        <f>'[1]Katılımcı Değerlendirmeleri'!BK13</f>
        <v>2</v>
      </c>
      <c r="R12" s="101">
        <f>'[1]Katılımcı Değerlendirmeleri'!BK47</f>
        <v>2</v>
      </c>
      <c r="S12" s="102">
        <f t="shared" si="6"/>
        <v>4</v>
      </c>
      <c r="T12" s="103" t="str">
        <f t="shared" si="7"/>
        <v>DÜŞÜK</v>
      </c>
      <c r="U12" s="106" t="s">
        <v>223</v>
      </c>
      <c r="V12" s="104" t="s">
        <v>133</v>
      </c>
      <c r="W12" s="103">
        <f t="shared" si="3"/>
        <v>0.4</v>
      </c>
      <c r="X12" s="103" t="s">
        <v>134</v>
      </c>
      <c r="Y12" s="108">
        <f t="shared" si="1"/>
        <v>1.6</v>
      </c>
      <c r="Z12" s="109" t="str">
        <f t="shared" si="2"/>
        <v>ÇOK DÜŞÜK</v>
      </c>
      <c r="AA12" s="83" t="s">
        <v>224</v>
      </c>
      <c r="AB12" s="85" t="s">
        <v>136</v>
      </c>
      <c r="AC12" s="83" t="s">
        <v>225</v>
      </c>
      <c r="AD12" s="85" t="s">
        <v>138</v>
      </c>
      <c r="AE12" s="83" t="s">
        <v>139</v>
      </c>
      <c r="AF12" s="87"/>
      <c r="AG12" s="83" t="s">
        <v>140</v>
      </c>
      <c r="AH12" s="83" t="s">
        <v>226</v>
      </c>
      <c r="AI12" s="83" t="s">
        <v>227</v>
      </c>
      <c r="AJ12" s="116">
        <v>45658</v>
      </c>
      <c r="AK12" s="117">
        <v>46022</v>
      </c>
      <c r="AL12" s="84"/>
      <c r="AM12" s="118" t="s">
        <v>143</v>
      </c>
      <c r="AN12" s="119"/>
      <c r="AO12" s="119"/>
      <c r="AP12" s="126"/>
      <c r="AQ12" s="72" t="s">
        <v>144</v>
      </c>
      <c r="AR12" s="72" t="s">
        <v>144</v>
      </c>
      <c r="AS12" s="72" t="s">
        <v>144</v>
      </c>
      <c r="AW12" s="128"/>
    </row>
    <row r="13" spans="2:49" s="72" customFormat="1" ht="155" customHeight="1">
      <c r="B13" s="81"/>
      <c r="C13" s="86" t="s">
        <v>215</v>
      </c>
      <c r="D13" s="86" t="s">
        <v>216</v>
      </c>
      <c r="E13" s="86" t="s">
        <v>217</v>
      </c>
      <c r="F13" s="86" t="s">
        <v>218</v>
      </c>
      <c r="G13" s="84"/>
      <c r="H13" s="86" t="s">
        <v>228</v>
      </c>
      <c r="I13" s="86" t="s">
        <v>125</v>
      </c>
      <c r="J13" s="86" t="s">
        <v>220</v>
      </c>
      <c r="K13" s="86" t="s">
        <v>229</v>
      </c>
      <c r="L13" s="86" t="s">
        <v>230</v>
      </c>
      <c r="M13" s="93" t="s">
        <v>129</v>
      </c>
      <c r="N13" s="94" t="s">
        <v>190</v>
      </c>
      <c r="O13" s="95" t="s">
        <v>131</v>
      </c>
      <c r="P13" s="92"/>
      <c r="Q13" s="101">
        <f>'[1]Katılımcı Değerlendirmeleri'!BK14</f>
        <v>4</v>
      </c>
      <c r="R13" s="101">
        <f>'[1]Katılımcı Değerlendirmeleri'!BK48</f>
        <v>4</v>
      </c>
      <c r="S13" s="86">
        <f t="shared" si="6"/>
        <v>16</v>
      </c>
      <c r="T13" s="103" t="str">
        <f t="shared" si="7"/>
        <v>YÜKSEK</v>
      </c>
      <c r="U13" s="86" t="s">
        <v>231</v>
      </c>
      <c r="V13" s="104" t="s">
        <v>133</v>
      </c>
      <c r="W13" s="105">
        <f t="shared" si="3"/>
        <v>0.4</v>
      </c>
      <c r="X13" s="105" t="s">
        <v>134</v>
      </c>
      <c r="Y13" s="110">
        <f t="shared" si="1"/>
        <v>6.4</v>
      </c>
      <c r="Z13" s="111" t="str">
        <f t="shared" si="2"/>
        <v>ORTA</v>
      </c>
      <c r="AA13" s="86" t="s">
        <v>232</v>
      </c>
      <c r="AB13" s="86" t="s">
        <v>136</v>
      </c>
      <c r="AC13" s="86" t="s">
        <v>233</v>
      </c>
      <c r="AD13" s="86" t="s">
        <v>138</v>
      </c>
      <c r="AE13" s="86" t="s">
        <v>139</v>
      </c>
      <c r="AF13" s="84"/>
      <c r="AG13" s="86" t="s">
        <v>140</v>
      </c>
      <c r="AH13" s="86" t="s">
        <v>233</v>
      </c>
      <c r="AI13" s="86" t="s">
        <v>227</v>
      </c>
      <c r="AJ13" s="120">
        <v>45658</v>
      </c>
      <c r="AK13" s="120">
        <v>46022</v>
      </c>
      <c r="AL13" s="84"/>
      <c r="AM13" s="86" t="s">
        <v>143</v>
      </c>
      <c r="AN13" s="93"/>
      <c r="AO13" s="93"/>
      <c r="AP13" s="126"/>
      <c r="AQ13" s="127" t="s">
        <v>144</v>
      </c>
      <c r="AR13" s="127" t="s">
        <v>144</v>
      </c>
      <c r="AS13" s="127" t="s">
        <v>144</v>
      </c>
      <c r="AT13" s="127"/>
      <c r="AU13" s="127"/>
      <c r="AV13" s="127"/>
      <c r="AW13" s="129"/>
    </row>
    <row r="14" spans="2:49" s="72" customFormat="1" ht="129" customHeight="1">
      <c r="B14" s="81"/>
      <c r="C14" s="82" t="s">
        <v>215</v>
      </c>
      <c r="D14" s="83" t="s">
        <v>216</v>
      </c>
      <c r="E14" s="83" t="s">
        <v>234</v>
      </c>
      <c r="F14" s="83" t="s">
        <v>235</v>
      </c>
      <c r="G14" s="87"/>
      <c r="H14" s="85" t="s">
        <v>236</v>
      </c>
      <c r="I14" s="85" t="s">
        <v>125</v>
      </c>
      <c r="J14" s="83" t="s">
        <v>146</v>
      </c>
      <c r="K14" s="96" t="s">
        <v>237</v>
      </c>
      <c r="L14" s="96" t="s">
        <v>238</v>
      </c>
      <c r="M14" s="85" t="s">
        <v>129</v>
      </c>
      <c r="N14" s="90" t="s">
        <v>130</v>
      </c>
      <c r="O14" s="91" t="s">
        <v>131</v>
      </c>
      <c r="P14" s="97"/>
      <c r="Q14" s="101">
        <f>'[1]Katılımcı Değerlendirmeleri'!BK14</f>
        <v>4</v>
      </c>
      <c r="R14" s="101">
        <f>'[1]Katılımcı Değerlendirmeleri'!BK48</f>
        <v>4</v>
      </c>
      <c r="S14" s="102">
        <f t="shared" si="6"/>
        <v>16</v>
      </c>
      <c r="T14" s="103" t="str">
        <f t="shared" si="7"/>
        <v>YÜKSEK</v>
      </c>
      <c r="U14" s="106" t="s">
        <v>239</v>
      </c>
      <c r="V14" s="104" t="s">
        <v>163</v>
      </c>
      <c r="W14" s="103">
        <f t="shared" si="3"/>
        <v>0.1</v>
      </c>
      <c r="X14" s="103" t="s">
        <v>134</v>
      </c>
      <c r="Y14" s="108">
        <f t="shared" si="1"/>
        <v>1.6</v>
      </c>
      <c r="Z14" s="109" t="str">
        <f t="shared" si="2"/>
        <v>ÇOK DÜŞÜK</v>
      </c>
      <c r="AA14" s="83" t="s">
        <v>240</v>
      </c>
      <c r="AB14" s="85" t="s">
        <v>136</v>
      </c>
      <c r="AC14" s="83" t="s">
        <v>241</v>
      </c>
      <c r="AD14" s="85" t="s">
        <v>138</v>
      </c>
      <c r="AE14" s="83" t="s">
        <v>139</v>
      </c>
      <c r="AF14" s="87"/>
      <c r="AG14" s="83" t="s">
        <v>140</v>
      </c>
      <c r="AH14" s="83" t="s">
        <v>242</v>
      </c>
      <c r="AI14" s="83" t="s">
        <v>243</v>
      </c>
      <c r="AJ14" s="116">
        <v>45658</v>
      </c>
      <c r="AK14" s="117">
        <v>46022</v>
      </c>
      <c r="AL14" s="84"/>
      <c r="AM14" s="118" t="s">
        <v>143</v>
      </c>
      <c r="AN14" s="119"/>
      <c r="AO14" s="119"/>
      <c r="AP14" s="126"/>
      <c r="AQ14" s="72" t="s">
        <v>144</v>
      </c>
      <c r="AR14" s="72" t="s">
        <v>144</v>
      </c>
      <c r="AS14" s="72" t="s">
        <v>144</v>
      </c>
      <c r="AW14" s="128"/>
    </row>
    <row r="15" spans="2:49" s="72" customFormat="1" ht="155" customHeight="1">
      <c r="B15" s="81"/>
      <c r="C15" s="86" t="s">
        <v>215</v>
      </c>
      <c r="D15" s="86" t="s">
        <v>216</v>
      </c>
      <c r="E15" s="86" t="s">
        <v>244</v>
      </c>
      <c r="F15" s="86" t="s">
        <v>245</v>
      </c>
      <c r="G15" s="84"/>
      <c r="H15" s="86" t="s">
        <v>246</v>
      </c>
      <c r="I15" s="86" t="s">
        <v>125</v>
      </c>
      <c r="J15" s="86" t="s">
        <v>247</v>
      </c>
      <c r="K15" s="86" t="s">
        <v>248</v>
      </c>
      <c r="L15" s="86" t="s">
        <v>249</v>
      </c>
      <c r="M15" s="93" t="s">
        <v>129</v>
      </c>
      <c r="N15" s="94" t="s">
        <v>130</v>
      </c>
      <c r="O15" s="95" t="s">
        <v>131</v>
      </c>
      <c r="P15" s="92"/>
      <c r="Q15" s="101">
        <f>'[1]Katılımcı Değerlendirmeleri'!BK15</f>
        <v>3</v>
      </c>
      <c r="R15" s="101">
        <f>'[1]Katılımcı Değerlendirmeleri'!BK49</f>
        <v>3</v>
      </c>
      <c r="S15" s="86">
        <f t="shared" si="6"/>
        <v>9</v>
      </c>
      <c r="T15" s="103" t="str">
        <f t="shared" si="7"/>
        <v>ORTA</v>
      </c>
      <c r="U15" s="86" t="s">
        <v>250</v>
      </c>
      <c r="V15" s="104" t="s">
        <v>251</v>
      </c>
      <c r="W15" s="105">
        <f t="shared" si="3"/>
        <v>0.8</v>
      </c>
      <c r="X15" s="105" t="s">
        <v>134</v>
      </c>
      <c r="Y15" s="110">
        <f t="shared" si="1"/>
        <v>7.2</v>
      </c>
      <c r="Z15" s="111" t="str">
        <f t="shared" si="2"/>
        <v>ORTA</v>
      </c>
      <c r="AA15" s="86" t="s">
        <v>252</v>
      </c>
      <c r="AB15" s="86" t="s">
        <v>136</v>
      </c>
      <c r="AC15" s="86" t="s">
        <v>253</v>
      </c>
      <c r="AD15" s="86" t="s">
        <v>138</v>
      </c>
      <c r="AE15" s="86" t="s">
        <v>254</v>
      </c>
      <c r="AF15" s="84"/>
      <c r="AG15" s="86" t="s">
        <v>140</v>
      </c>
      <c r="AH15" s="86" t="s">
        <v>255</v>
      </c>
      <c r="AI15" s="86" t="s">
        <v>256</v>
      </c>
      <c r="AJ15" s="120">
        <v>45658</v>
      </c>
      <c r="AK15" s="120">
        <v>46022</v>
      </c>
      <c r="AL15" s="84"/>
      <c r="AM15" s="86" t="s">
        <v>143</v>
      </c>
      <c r="AN15" s="93"/>
      <c r="AO15" s="93"/>
      <c r="AP15" s="126"/>
      <c r="AQ15" s="127" t="s">
        <v>144</v>
      </c>
      <c r="AR15" s="127" t="s">
        <v>144</v>
      </c>
      <c r="AS15" s="127" t="s">
        <v>144</v>
      </c>
      <c r="AT15" s="127"/>
      <c r="AU15" s="127"/>
      <c r="AV15" s="127"/>
      <c r="AW15" s="129"/>
    </row>
    <row r="16" spans="2:49" s="72" customFormat="1" ht="129" customHeight="1">
      <c r="B16" s="81"/>
      <c r="C16" s="82" t="s">
        <v>257</v>
      </c>
      <c r="D16" s="83" t="s">
        <v>258</v>
      </c>
      <c r="E16" s="83" t="s">
        <v>259</v>
      </c>
      <c r="F16" s="83" t="s">
        <v>260</v>
      </c>
      <c r="G16" s="87"/>
      <c r="H16" s="85" t="s">
        <v>261</v>
      </c>
      <c r="I16" s="85" t="s">
        <v>125</v>
      </c>
      <c r="J16" s="83" t="s">
        <v>262</v>
      </c>
      <c r="K16" s="96" t="s">
        <v>263</v>
      </c>
      <c r="L16" s="96" t="s">
        <v>264</v>
      </c>
      <c r="M16" s="85" t="s">
        <v>129</v>
      </c>
      <c r="N16" s="90" t="s">
        <v>190</v>
      </c>
      <c r="O16" s="91" t="s">
        <v>131</v>
      </c>
      <c r="P16" s="97"/>
      <c r="Q16" s="101">
        <f>'[2]Katılımcı Değerlendirmeleri'!BK24</f>
        <v>4</v>
      </c>
      <c r="R16" s="101">
        <f>'[2]Katılımcı Değerlendirmeleri'!BK61</f>
        <v>4</v>
      </c>
      <c r="S16" s="102">
        <v>9</v>
      </c>
      <c r="T16" s="103" t="str">
        <f t="shared" si="7"/>
        <v>ORTA</v>
      </c>
      <c r="U16" s="106" t="s">
        <v>265</v>
      </c>
      <c r="V16" s="104" t="s">
        <v>133</v>
      </c>
      <c r="W16" s="103">
        <f t="shared" si="3"/>
        <v>0.4</v>
      </c>
      <c r="X16" s="103" t="s">
        <v>134</v>
      </c>
      <c r="Y16" s="108">
        <f t="shared" si="1"/>
        <v>3.6</v>
      </c>
      <c r="Z16" s="109" t="str">
        <f t="shared" si="2"/>
        <v>DÜŞÜK</v>
      </c>
      <c r="AA16" s="83" t="s">
        <v>266</v>
      </c>
      <c r="AB16" s="85" t="s">
        <v>136</v>
      </c>
      <c r="AC16" s="83" t="s">
        <v>267</v>
      </c>
      <c r="AD16" s="85" t="s">
        <v>138</v>
      </c>
      <c r="AE16" s="83" t="s">
        <v>139</v>
      </c>
      <c r="AF16" s="87"/>
      <c r="AG16" s="83" t="s">
        <v>140</v>
      </c>
      <c r="AH16" s="83" t="s">
        <v>268</v>
      </c>
      <c r="AI16" s="83" t="s">
        <v>269</v>
      </c>
      <c r="AJ16" s="116">
        <v>45658</v>
      </c>
      <c r="AK16" s="117">
        <v>46022</v>
      </c>
      <c r="AL16" s="84"/>
      <c r="AM16" s="118" t="s">
        <v>143</v>
      </c>
      <c r="AN16" s="119"/>
      <c r="AO16" s="119"/>
      <c r="AP16" s="126"/>
      <c r="AQ16" s="72" t="s">
        <v>144</v>
      </c>
      <c r="AR16" s="72" t="s">
        <v>144</v>
      </c>
      <c r="AS16" s="72" t="s">
        <v>144</v>
      </c>
      <c r="AW16" s="128"/>
    </row>
    <row r="17" spans="2:49" s="72" customFormat="1" ht="155" customHeight="1">
      <c r="B17" s="81"/>
      <c r="C17" s="86" t="s">
        <v>257</v>
      </c>
      <c r="D17" s="86" t="s">
        <v>258</v>
      </c>
      <c r="E17" s="86" t="s">
        <v>270</v>
      </c>
      <c r="F17" s="86" t="s">
        <v>271</v>
      </c>
      <c r="G17" s="84"/>
      <c r="H17" s="86" t="s">
        <v>272</v>
      </c>
      <c r="I17" s="86" t="s">
        <v>125</v>
      </c>
      <c r="J17" s="86" t="s">
        <v>273</v>
      </c>
      <c r="K17" s="86" t="s">
        <v>274</v>
      </c>
      <c r="L17" s="86" t="s">
        <v>275</v>
      </c>
      <c r="M17" s="93" t="s">
        <v>129</v>
      </c>
      <c r="N17" s="94" t="s">
        <v>190</v>
      </c>
      <c r="O17" s="95"/>
      <c r="P17" s="92"/>
      <c r="Q17" s="101">
        <v>3</v>
      </c>
      <c r="R17" s="101">
        <v>3</v>
      </c>
      <c r="S17" s="86">
        <v>9</v>
      </c>
      <c r="T17" s="103" t="str">
        <f t="shared" si="7"/>
        <v>ORTA</v>
      </c>
      <c r="U17" s="86" t="s">
        <v>276</v>
      </c>
      <c r="V17" s="104" t="s">
        <v>133</v>
      </c>
      <c r="W17" s="105">
        <f t="shared" si="3"/>
        <v>0.4</v>
      </c>
      <c r="X17" s="105" t="s">
        <v>134</v>
      </c>
      <c r="Y17" s="110">
        <f t="shared" si="1"/>
        <v>3.6</v>
      </c>
      <c r="Z17" s="111" t="str">
        <f t="shared" si="2"/>
        <v>DÜŞÜK</v>
      </c>
      <c r="AA17" s="86" t="s">
        <v>277</v>
      </c>
      <c r="AB17" s="86" t="s">
        <v>136</v>
      </c>
      <c r="AC17" s="86" t="s">
        <v>278</v>
      </c>
      <c r="AD17" s="86" t="s">
        <v>138</v>
      </c>
      <c r="AE17" s="86" t="s">
        <v>139</v>
      </c>
      <c r="AF17" s="84"/>
      <c r="AG17" s="86" t="s">
        <v>140</v>
      </c>
      <c r="AH17" s="86" t="s">
        <v>279</v>
      </c>
      <c r="AI17" s="86" t="s">
        <v>280</v>
      </c>
      <c r="AJ17" s="120">
        <v>45658</v>
      </c>
      <c r="AK17" s="120">
        <v>46022</v>
      </c>
      <c r="AL17" s="84"/>
      <c r="AM17" s="86" t="s">
        <v>143</v>
      </c>
      <c r="AN17" s="93"/>
      <c r="AO17" s="93"/>
      <c r="AP17" s="126"/>
      <c r="AQ17" s="127" t="s">
        <v>144</v>
      </c>
      <c r="AR17" s="127" t="s">
        <v>144</v>
      </c>
      <c r="AS17" s="127" t="s">
        <v>144</v>
      </c>
      <c r="AT17" s="127"/>
      <c r="AU17" s="127"/>
      <c r="AV17" s="127"/>
      <c r="AW17" s="129"/>
    </row>
    <row r="18" spans="2:49" s="72" customFormat="1" ht="129" customHeight="1">
      <c r="B18" s="81"/>
      <c r="C18" s="82" t="s">
        <v>257</v>
      </c>
      <c r="D18" s="83" t="s">
        <v>258</v>
      </c>
      <c r="E18" s="83" t="s">
        <v>270</v>
      </c>
      <c r="F18" s="83" t="s">
        <v>271</v>
      </c>
      <c r="G18" s="87"/>
      <c r="H18" s="85" t="s">
        <v>281</v>
      </c>
      <c r="I18" s="85" t="s">
        <v>125</v>
      </c>
      <c r="J18" s="83" t="s">
        <v>273</v>
      </c>
      <c r="K18" s="96" t="s">
        <v>282</v>
      </c>
      <c r="L18" s="96" t="s">
        <v>283</v>
      </c>
      <c r="M18" s="85" t="s">
        <v>129</v>
      </c>
      <c r="N18" s="90" t="s">
        <v>190</v>
      </c>
      <c r="O18" s="91"/>
      <c r="P18" s="97"/>
      <c r="Q18" s="101">
        <v>3</v>
      </c>
      <c r="R18" s="101">
        <v>3</v>
      </c>
      <c r="S18" s="102">
        <v>9</v>
      </c>
      <c r="T18" s="103" t="str">
        <f t="shared" si="7"/>
        <v>ORTA</v>
      </c>
      <c r="U18" s="106" t="s">
        <v>284</v>
      </c>
      <c r="V18" s="104" t="s">
        <v>133</v>
      </c>
      <c r="W18" s="103">
        <f t="shared" si="3"/>
        <v>0.4</v>
      </c>
      <c r="X18" s="103" t="s">
        <v>134</v>
      </c>
      <c r="Y18" s="108">
        <f t="shared" si="1"/>
        <v>3.6</v>
      </c>
      <c r="Z18" s="109" t="str">
        <f t="shared" si="2"/>
        <v>DÜŞÜK</v>
      </c>
      <c r="AA18" s="83" t="s">
        <v>285</v>
      </c>
      <c r="AB18" s="85" t="s">
        <v>136</v>
      </c>
      <c r="AC18" s="83" t="s">
        <v>286</v>
      </c>
      <c r="AD18" s="85" t="s">
        <v>138</v>
      </c>
      <c r="AE18" s="83" t="s">
        <v>139</v>
      </c>
      <c r="AF18" s="87"/>
      <c r="AG18" s="83" t="s">
        <v>140</v>
      </c>
      <c r="AH18" s="83" t="s">
        <v>287</v>
      </c>
      <c r="AI18" s="83" t="s">
        <v>280</v>
      </c>
      <c r="AJ18" s="116">
        <v>45658</v>
      </c>
      <c r="AK18" s="117">
        <v>46022</v>
      </c>
      <c r="AL18" s="84"/>
      <c r="AM18" s="118" t="s">
        <v>143</v>
      </c>
      <c r="AN18" s="119"/>
      <c r="AO18" s="119"/>
      <c r="AP18" s="126"/>
      <c r="AQ18" s="72" t="s">
        <v>144</v>
      </c>
      <c r="AR18" s="72" t="s">
        <v>144</v>
      </c>
      <c r="AS18" s="72" t="s">
        <v>144</v>
      </c>
      <c r="AW18" s="128"/>
    </row>
    <row r="19" spans="2:49" s="72" customFormat="1" ht="155" customHeight="1">
      <c r="B19" s="81"/>
      <c r="C19" s="86" t="s">
        <v>257</v>
      </c>
      <c r="D19" s="86" t="s">
        <v>258</v>
      </c>
      <c r="E19" s="86" t="s">
        <v>288</v>
      </c>
      <c r="F19" s="86" t="s">
        <v>289</v>
      </c>
      <c r="G19" s="84"/>
      <c r="H19" s="86" t="s">
        <v>290</v>
      </c>
      <c r="I19" s="86" t="s">
        <v>125</v>
      </c>
      <c r="J19" s="86" t="s">
        <v>273</v>
      </c>
      <c r="K19" s="86" t="s">
        <v>291</v>
      </c>
      <c r="L19" s="86" t="s">
        <v>292</v>
      </c>
      <c r="M19" s="93" t="s">
        <v>129</v>
      </c>
      <c r="N19" s="94" t="s">
        <v>150</v>
      </c>
      <c r="O19" s="95" t="s">
        <v>131</v>
      </c>
      <c r="P19" s="92"/>
      <c r="Q19" s="101">
        <f>'[2]Katılımcı Değerlendirmeleri'!BK25</f>
        <v>4</v>
      </c>
      <c r="R19" s="101">
        <f>'[2]Katılımcı Değerlendirmeleri'!BK62</f>
        <v>3</v>
      </c>
      <c r="S19" s="86">
        <f t="shared" ref="S19:S26" si="8">Q19*R19</f>
        <v>12</v>
      </c>
      <c r="T19" s="103" t="str">
        <f t="shared" si="7"/>
        <v>YÜKSEK</v>
      </c>
      <c r="U19" s="86" t="s">
        <v>293</v>
      </c>
      <c r="V19" s="104" t="s">
        <v>163</v>
      </c>
      <c r="W19" s="105">
        <f t="shared" si="3"/>
        <v>0.1</v>
      </c>
      <c r="X19" s="105" t="s">
        <v>134</v>
      </c>
      <c r="Y19" s="110">
        <f t="shared" si="1"/>
        <v>1.2</v>
      </c>
      <c r="Z19" s="111" t="str">
        <f t="shared" si="2"/>
        <v>ÇOK DÜŞÜK</v>
      </c>
      <c r="AA19" s="86" t="s">
        <v>294</v>
      </c>
      <c r="AB19" s="86" t="s">
        <v>136</v>
      </c>
      <c r="AC19" s="86" t="s">
        <v>295</v>
      </c>
      <c r="AD19" s="86" t="s">
        <v>138</v>
      </c>
      <c r="AE19" s="86" t="s">
        <v>139</v>
      </c>
      <c r="AF19" s="84"/>
      <c r="AG19" s="86" t="s">
        <v>140</v>
      </c>
      <c r="AH19" s="86" t="s">
        <v>296</v>
      </c>
      <c r="AI19" s="86" t="s">
        <v>297</v>
      </c>
      <c r="AJ19" s="120">
        <v>45658</v>
      </c>
      <c r="AK19" s="120">
        <v>46022</v>
      </c>
      <c r="AL19" s="84"/>
      <c r="AM19" s="86" t="s">
        <v>143</v>
      </c>
      <c r="AN19" s="93"/>
      <c r="AO19" s="93"/>
      <c r="AP19" s="126"/>
      <c r="AQ19" s="127" t="s">
        <v>144</v>
      </c>
      <c r="AR19" s="127" t="s">
        <v>144</v>
      </c>
      <c r="AS19" s="127" t="s">
        <v>144</v>
      </c>
      <c r="AT19" s="127"/>
      <c r="AU19" s="127"/>
      <c r="AV19" s="127"/>
      <c r="AW19" s="129"/>
    </row>
    <row r="20" spans="2:49" s="72" customFormat="1" ht="129" customHeight="1">
      <c r="B20" s="81"/>
      <c r="C20" s="82" t="s">
        <v>257</v>
      </c>
      <c r="D20" s="83" t="s">
        <v>258</v>
      </c>
      <c r="E20" s="83" t="s">
        <v>288</v>
      </c>
      <c r="F20" s="83" t="s">
        <v>289</v>
      </c>
      <c r="G20" s="87"/>
      <c r="H20" s="85" t="s">
        <v>298</v>
      </c>
      <c r="I20" s="85" t="s">
        <v>125</v>
      </c>
      <c r="J20" s="83" t="s">
        <v>273</v>
      </c>
      <c r="K20" s="96" t="s">
        <v>299</v>
      </c>
      <c r="L20" s="96" t="s">
        <v>300</v>
      </c>
      <c r="M20" s="85" t="s">
        <v>129</v>
      </c>
      <c r="N20" s="90" t="s">
        <v>130</v>
      </c>
      <c r="O20" s="91"/>
      <c r="P20" s="97"/>
      <c r="Q20" s="101">
        <v>4</v>
      </c>
      <c r="R20" s="101">
        <v>4</v>
      </c>
      <c r="S20" s="102">
        <v>16</v>
      </c>
      <c r="T20" s="103" t="s">
        <v>130</v>
      </c>
      <c r="U20" s="106" t="s">
        <v>301</v>
      </c>
      <c r="V20" s="104" t="s">
        <v>302</v>
      </c>
      <c r="W20" s="103">
        <f t="shared" si="3"/>
        <v>1</v>
      </c>
      <c r="X20" s="103" t="s">
        <v>134</v>
      </c>
      <c r="Y20" s="108">
        <f t="shared" si="1"/>
        <v>16</v>
      </c>
      <c r="Z20" s="109" t="str">
        <f t="shared" si="2"/>
        <v>YÜKSEK</v>
      </c>
      <c r="AA20" s="83" t="s">
        <v>303</v>
      </c>
      <c r="AB20" s="85" t="s">
        <v>136</v>
      </c>
      <c r="AC20" s="83" t="s">
        <v>304</v>
      </c>
      <c r="AD20" s="85" t="s">
        <v>138</v>
      </c>
      <c r="AE20" s="83" t="s">
        <v>139</v>
      </c>
      <c r="AF20" s="87"/>
      <c r="AG20" s="83" t="s">
        <v>140</v>
      </c>
      <c r="AH20" s="83" t="s">
        <v>304</v>
      </c>
      <c r="AI20" s="83" t="s">
        <v>297</v>
      </c>
      <c r="AJ20" s="116">
        <v>45658</v>
      </c>
      <c r="AK20" s="117">
        <v>46022</v>
      </c>
      <c r="AL20" s="84"/>
      <c r="AM20" s="118" t="s">
        <v>143</v>
      </c>
      <c r="AN20" s="119"/>
      <c r="AO20" s="119"/>
      <c r="AP20" s="126"/>
      <c r="AQ20" s="127" t="s">
        <v>144</v>
      </c>
      <c r="AR20" s="127" t="s">
        <v>144</v>
      </c>
      <c r="AS20" s="127" t="s">
        <v>144</v>
      </c>
      <c r="AW20" s="128"/>
    </row>
    <row r="21" spans="2:49" s="72" customFormat="1" ht="155" customHeight="1">
      <c r="B21" s="81"/>
      <c r="C21" s="86" t="s">
        <v>257</v>
      </c>
      <c r="D21" s="86" t="s">
        <v>258</v>
      </c>
      <c r="E21" s="86" t="s">
        <v>305</v>
      </c>
      <c r="F21" s="86" t="s">
        <v>306</v>
      </c>
      <c r="G21" s="84"/>
      <c r="H21" s="86" t="s">
        <v>307</v>
      </c>
      <c r="I21" s="86" t="s">
        <v>125</v>
      </c>
      <c r="J21" s="86" t="s">
        <v>247</v>
      </c>
      <c r="K21" s="86" t="s">
        <v>308</v>
      </c>
      <c r="L21" s="86" t="s">
        <v>309</v>
      </c>
      <c r="M21" s="93" t="s">
        <v>129</v>
      </c>
      <c r="N21" s="94" t="s">
        <v>150</v>
      </c>
      <c r="O21" s="95" t="s">
        <v>131</v>
      </c>
      <c r="P21" s="92"/>
      <c r="Q21" s="101">
        <f>'[2]Katılımcı Değerlendirmeleri'!BK26</f>
        <v>3</v>
      </c>
      <c r="R21" s="101">
        <f>'[2]Katılımcı Değerlendirmeleri'!BK63</f>
        <v>2</v>
      </c>
      <c r="S21" s="86">
        <f t="shared" si="8"/>
        <v>6</v>
      </c>
      <c r="T21" s="103" t="str">
        <f t="shared" ref="T21:T26" si="9">IF(S21&lt;3,"ÇOK DÜŞÜK",IF(S21&lt;6,"DÜŞÜK",IF(S21&lt;12,"ORTA",IF(S21&lt;20," YÜKSEK",IF(S21&lt;26,"ÇOK YÜKSEK")))))</f>
        <v>ORTA</v>
      </c>
      <c r="U21" s="86" t="s">
        <v>310</v>
      </c>
      <c r="V21" s="104" t="s">
        <v>163</v>
      </c>
      <c r="W21" s="105">
        <f t="shared" si="3"/>
        <v>0.1</v>
      </c>
      <c r="X21" s="105" t="s">
        <v>134</v>
      </c>
      <c r="Y21" s="110">
        <f t="shared" si="1"/>
        <v>0.6</v>
      </c>
      <c r="Z21" s="111" t="str">
        <f t="shared" si="2"/>
        <v>ÇOK DÜŞÜK</v>
      </c>
      <c r="AA21" s="86" t="s">
        <v>311</v>
      </c>
      <c r="AB21" s="86" t="s">
        <v>136</v>
      </c>
      <c r="AC21" s="86" t="s">
        <v>312</v>
      </c>
      <c r="AD21" s="86" t="s">
        <v>138</v>
      </c>
      <c r="AE21" s="86" t="s">
        <v>139</v>
      </c>
      <c r="AF21" s="84"/>
      <c r="AG21" s="86" t="s">
        <v>140</v>
      </c>
      <c r="AH21" s="86" t="s">
        <v>313</v>
      </c>
      <c r="AI21" s="86" t="s">
        <v>314</v>
      </c>
      <c r="AJ21" s="120">
        <v>45658</v>
      </c>
      <c r="AK21" s="120">
        <v>46022</v>
      </c>
      <c r="AL21" s="84"/>
      <c r="AM21" s="86" t="s">
        <v>143</v>
      </c>
      <c r="AN21" s="93"/>
      <c r="AO21" s="93"/>
      <c r="AP21" s="126"/>
      <c r="AQ21" s="127" t="s">
        <v>144</v>
      </c>
      <c r="AR21" s="127" t="s">
        <v>144</v>
      </c>
      <c r="AS21" s="127" t="s">
        <v>144</v>
      </c>
      <c r="AT21" s="127"/>
      <c r="AU21" s="127"/>
      <c r="AV21" s="127"/>
      <c r="AW21" s="129"/>
    </row>
    <row r="22" spans="2:49" s="72" customFormat="1" ht="129" customHeight="1">
      <c r="B22" s="81"/>
      <c r="C22" s="82" t="s">
        <v>315</v>
      </c>
      <c r="D22" s="83" t="s">
        <v>316</v>
      </c>
      <c r="E22" s="83" t="s">
        <v>317</v>
      </c>
      <c r="F22" s="83" t="s">
        <v>318</v>
      </c>
      <c r="G22" s="87"/>
      <c r="H22" s="85" t="s">
        <v>319</v>
      </c>
      <c r="I22" s="85" t="s">
        <v>125</v>
      </c>
      <c r="J22" s="83" t="s">
        <v>320</v>
      </c>
      <c r="K22" s="96" t="s">
        <v>321</v>
      </c>
      <c r="L22" s="96" t="s">
        <v>322</v>
      </c>
      <c r="M22" s="85" t="s">
        <v>129</v>
      </c>
      <c r="N22" s="90" t="s">
        <v>190</v>
      </c>
      <c r="O22" s="91" t="s">
        <v>323</v>
      </c>
      <c r="P22" s="97"/>
      <c r="Q22" s="101">
        <f>'[3]Katılımcı Değerlendirmeleri'!BK23</f>
        <v>3</v>
      </c>
      <c r="R22" s="101">
        <f>'[3]Katılımcı Değerlendirmeleri'!BK57</f>
        <v>3</v>
      </c>
      <c r="S22" s="102">
        <f t="shared" si="8"/>
        <v>9</v>
      </c>
      <c r="T22" s="103" t="str">
        <f t="shared" si="9"/>
        <v>ORTA</v>
      </c>
      <c r="U22" s="106" t="s">
        <v>324</v>
      </c>
      <c r="V22" s="104" t="s">
        <v>251</v>
      </c>
      <c r="W22" s="103">
        <f t="shared" si="3"/>
        <v>0.8</v>
      </c>
      <c r="X22" s="103" t="s">
        <v>134</v>
      </c>
      <c r="Y22" s="108">
        <f t="shared" si="1"/>
        <v>7.2</v>
      </c>
      <c r="Z22" s="109" t="str">
        <f t="shared" si="2"/>
        <v>ORTA</v>
      </c>
      <c r="AA22" s="83" t="s">
        <v>325</v>
      </c>
      <c r="AB22" s="85" t="s">
        <v>136</v>
      </c>
      <c r="AC22" s="83" t="s">
        <v>326</v>
      </c>
      <c r="AD22" s="85" t="s">
        <v>138</v>
      </c>
      <c r="AE22" s="83" t="s">
        <v>139</v>
      </c>
      <c r="AF22" s="87"/>
      <c r="AG22" s="83" t="s">
        <v>140</v>
      </c>
      <c r="AH22" s="83" t="s">
        <v>327</v>
      </c>
      <c r="AI22" s="83" t="s">
        <v>142</v>
      </c>
      <c r="AJ22" s="116">
        <v>46388</v>
      </c>
      <c r="AK22" s="117">
        <v>46752</v>
      </c>
      <c r="AL22" s="84"/>
      <c r="AM22" s="118" t="s">
        <v>143</v>
      </c>
      <c r="AN22" s="119"/>
      <c r="AO22" s="119"/>
      <c r="AP22" s="126"/>
      <c r="AQ22" s="127" t="s">
        <v>144</v>
      </c>
      <c r="AR22" s="127" t="s">
        <v>144</v>
      </c>
      <c r="AS22" s="127" t="s">
        <v>144</v>
      </c>
      <c r="AW22" s="128"/>
    </row>
    <row r="23" spans="2:49" s="72" customFormat="1" ht="155" customHeight="1">
      <c r="B23" s="81"/>
      <c r="C23" s="86" t="s">
        <v>315</v>
      </c>
      <c r="D23" s="86" t="s">
        <v>316</v>
      </c>
      <c r="E23" s="86" t="s">
        <v>328</v>
      </c>
      <c r="F23" s="86" t="s">
        <v>329</v>
      </c>
      <c r="G23" s="84"/>
      <c r="H23" s="86" t="s">
        <v>330</v>
      </c>
      <c r="I23" s="86" t="s">
        <v>125</v>
      </c>
      <c r="J23" s="86" t="s">
        <v>331</v>
      </c>
      <c r="K23" s="86" t="s">
        <v>332</v>
      </c>
      <c r="L23" s="86" t="s">
        <v>333</v>
      </c>
      <c r="M23" s="93" t="s">
        <v>129</v>
      </c>
      <c r="N23" s="94" t="s">
        <v>190</v>
      </c>
      <c r="O23" s="95" t="s">
        <v>323</v>
      </c>
      <c r="P23" s="92"/>
      <c r="Q23" s="101">
        <f>'[3]Katılımcı Değerlendirmeleri'!BK24</f>
        <v>4</v>
      </c>
      <c r="R23" s="101">
        <f>'[3]Katılımcı Değerlendirmeleri'!BK58</f>
        <v>4</v>
      </c>
      <c r="S23" s="86">
        <f t="shared" si="8"/>
        <v>16</v>
      </c>
      <c r="T23" s="103" t="str">
        <f t="shared" si="9"/>
        <v>YÜKSEK</v>
      </c>
      <c r="U23" s="86" t="s">
        <v>334</v>
      </c>
      <c r="V23" s="104" t="s">
        <v>133</v>
      </c>
      <c r="W23" s="105">
        <f t="shared" si="3"/>
        <v>0.4</v>
      </c>
      <c r="X23" s="105" t="s">
        <v>134</v>
      </c>
      <c r="Y23" s="110">
        <f t="shared" si="1"/>
        <v>6.4</v>
      </c>
      <c r="Z23" s="111" t="str">
        <f t="shared" si="2"/>
        <v>ORTA</v>
      </c>
      <c r="AA23" s="86" t="s">
        <v>335</v>
      </c>
      <c r="AB23" s="86" t="s">
        <v>136</v>
      </c>
      <c r="AC23" s="86" t="s">
        <v>336</v>
      </c>
      <c r="AD23" s="86" t="s">
        <v>138</v>
      </c>
      <c r="AE23" s="86" t="s">
        <v>139</v>
      </c>
      <c r="AF23" s="84"/>
      <c r="AG23" s="86" t="s">
        <v>140</v>
      </c>
      <c r="AH23" s="86" t="s">
        <v>337</v>
      </c>
      <c r="AI23" s="86" t="s">
        <v>142</v>
      </c>
      <c r="AJ23" s="120">
        <v>46388</v>
      </c>
      <c r="AK23" s="120">
        <v>46752</v>
      </c>
      <c r="AL23" s="84"/>
      <c r="AM23" s="86" t="s">
        <v>143</v>
      </c>
      <c r="AN23" s="93"/>
      <c r="AO23" s="93"/>
      <c r="AP23" s="126"/>
      <c r="AQ23" s="127" t="s">
        <v>144</v>
      </c>
      <c r="AR23" s="127" t="s">
        <v>144</v>
      </c>
      <c r="AS23" s="127" t="s">
        <v>144</v>
      </c>
      <c r="AT23" s="127"/>
      <c r="AU23" s="127"/>
      <c r="AV23" s="127"/>
      <c r="AW23" s="129"/>
    </row>
    <row r="24" spans="2:49" s="72" customFormat="1" ht="129" customHeight="1">
      <c r="B24" s="81"/>
      <c r="C24" s="82" t="s">
        <v>315</v>
      </c>
      <c r="D24" s="83" t="s">
        <v>316</v>
      </c>
      <c r="E24" s="83" t="s">
        <v>338</v>
      </c>
      <c r="F24" s="83" t="s">
        <v>339</v>
      </c>
      <c r="G24" s="87"/>
      <c r="H24" s="85" t="s">
        <v>340</v>
      </c>
      <c r="I24" s="85" t="s">
        <v>125</v>
      </c>
      <c r="J24" s="83" t="s">
        <v>341</v>
      </c>
      <c r="K24" s="96" t="s">
        <v>342</v>
      </c>
      <c r="L24" s="85" t="s">
        <v>343</v>
      </c>
      <c r="M24" s="85" t="s">
        <v>129</v>
      </c>
      <c r="N24" s="90" t="s">
        <v>190</v>
      </c>
      <c r="O24" s="91" t="s">
        <v>323</v>
      </c>
      <c r="P24" s="97"/>
      <c r="Q24" s="101">
        <f>'[3]Katılımcı Değerlendirmeleri'!BK25</f>
        <v>4</v>
      </c>
      <c r="R24" s="101">
        <f>'[3]Katılımcı Değerlendirmeleri'!BK59</f>
        <v>3</v>
      </c>
      <c r="S24" s="102">
        <f t="shared" si="8"/>
        <v>12</v>
      </c>
      <c r="T24" s="103" t="str">
        <f t="shared" si="9"/>
        <v>YÜKSEK</v>
      </c>
      <c r="U24" s="106" t="s">
        <v>344</v>
      </c>
      <c r="V24" s="104" t="s">
        <v>163</v>
      </c>
      <c r="W24" s="103">
        <f t="shared" si="3"/>
        <v>0.1</v>
      </c>
      <c r="X24" s="103" t="s">
        <v>134</v>
      </c>
      <c r="Y24" s="108">
        <f t="shared" si="1"/>
        <v>1.2</v>
      </c>
      <c r="Z24" s="109" t="str">
        <f t="shared" si="2"/>
        <v>ÇOK DÜŞÜK</v>
      </c>
      <c r="AA24" s="83" t="s">
        <v>345</v>
      </c>
      <c r="AB24" s="85" t="s">
        <v>136</v>
      </c>
      <c r="AC24" s="83" t="s">
        <v>346</v>
      </c>
      <c r="AD24" s="85" t="s">
        <v>138</v>
      </c>
      <c r="AE24" s="83" t="s">
        <v>139</v>
      </c>
      <c r="AF24" s="87"/>
      <c r="AG24" s="83" t="s">
        <v>140</v>
      </c>
      <c r="AH24" s="83" t="s">
        <v>347</v>
      </c>
      <c r="AI24" s="83" t="s">
        <v>314</v>
      </c>
      <c r="AJ24" s="116">
        <v>46388</v>
      </c>
      <c r="AK24" s="117">
        <v>46752</v>
      </c>
      <c r="AL24" s="84"/>
      <c r="AM24" s="118" t="s">
        <v>143</v>
      </c>
      <c r="AN24" s="119"/>
      <c r="AO24" s="119"/>
      <c r="AP24" s="126"/>
      <c r="AQ24" s="127" t="s">
        <v>144</v>
      </c>
      <c r="AR24" s="127" t="s">
        <v>144</v>
      </c>
      <c r="AS24" s="127" t="s">
        <v>144</v>
      </c>
      <c r="AW24" s="128"/>
    </row>
    <row r="25" spans="2:49" s="72" customFormat="1" ht="155" customHeight="1">
      <c r="B25" s="81"/>
      <c r="C25" s="86" t="s">
        <v>315</v>
      </c>
      <c r="D25" s="86" t="s">
        <v>316</v>
      </c>
      <c r="E25" s="86" t="s">
        <v>348</v>
      </c>
      <c r="F25" s="86" t="s">
        <v>349</v>
      </c>
      <c r="G25" s="84"/>
      <c r="H25" s="86" t="s">
        <v>350</v>
      </c>
      <c r="I25" s="86" t="s">
        <v>125</v>
      </c>
      <c r="J25" s="86" t="s">
        <v>247</v>
      </c>
      <c r="K25" s="86" t="s">
        <v>351</v>
      </c>
      <c r="L25" s="86" t="s">
        <v>352</v>
      </c>
      <c r="M25" s="93" t="s">
        <v>129</v>
      </c>
      <c r="N25" s="94" t="s">
        <v>190</v>
      </c>
      <c r="O25" s="95" t="s">
        <v>323</v>
      </c>
      <c r="P25" s="92"/>
      <c r="Q25" s="101">
        <f>'[3]Katılımcı Değerlendirmeleri'!BK26</f>
        <v>3</v>
      </c>
      <c r="R25" s="101">
        <f>'[3]Katılımcı Değerlendirmeleri'!BK60</f>
        <v>2</v>
      </c>
      <c r="S25" s="86">
        <f t="shared" si="8"/>
        <v>6</v>
      </c>
      <c r="T25" s="103" t="str">
        <f t="shared" si="9"/>
        <v>ORTA</v>
      </c>
      <c r="U25" s="86" t="s">
        <v>353</v>
      </c>
      <c r="V25" s="104" t="s">
        <v>251</v>
      </c>
      <c r="W25" s="105">
        <f t="shared" si="3"/>
        <v>0.8</v>
      </c>
      <c r="X25" s="105" t="s">
        <v>134</v>
      </c>
      <c r="Y25" s="110">
        <f t="shared" si="1"/>
        <v>4.8</v>
      </c>
      <c r="Z25" s="111" t="str">
        <f t="shared" si="2"/>
        <v>DÜŞÜK</v>
      </c>
      <c r="AA25" s="86" t="s">
        <v>354</v>
      </c>
      <c r="AB25" s="86" t="s">
        <v>136</v>
      </c>
      <c r="AC25" s="86" t="s">
        <v>355</v>
      </c>
      <c r="AD25" s="86" t="s">
        <v>138</v>
      </c>
      <c r="AE25" s="86" t="s">
        <v>139</v>
      </c>
      <c r="AF25" s="84"/>
      <c r="AG25" s="86" t="s">
        <v>140</v>
      </c>
      <c r="AH25" s="86" t="s">
        <v>356</v>
      </c>
      <c r="AI25" s="86" t="s">
        <v>357</v>
      </c>
      <c r="AJ25" s="120">
        <v>46388</v>
      </c>
      <c r="AK25" s="120">
        <v>46418</v>
      </c>
      <c r="AL25" s="84"/>
      <c r="AM25" s="86" t="s">
        <v>143</v>
      </c>
      <c r="AN25" s="93"/>
      <c r="AO25" s="93"/>
      <c r="AP25" s="126"/>
      <c r="AQ25" s="127" t="s">
        <v>144</v>
      </c>
      <c r="AR25" s="127" t="s">
        <v>144</v>
      </c>
      <c r="AS25" s="127" t="s">
        <v>144</v>
      </c>
      <c r="AT25" s="127"/>
      <c r="AU25" s="127"/>
      <c r="AV25" s="127"/>
      <c r="AW25" s="129"/>
    </row>
    <row r="26" spans="2:49" s="72" customFormat="1" ht="129" customHeight="1">
      <c r="B26" s="81"/>
      <c r="C26" s="82" t="s">
        <v>315</v>
      </c>
      <c r="D26" s="83" t="s">
        <v>316</v>
      </c>
      <c r="E26" s="83" t="s">
        <v>358</v>
      </c>
      <c r="F26" s="83" t="s">
        <v>359</v>
      </c>
      <c r="G26" s="87"/>
      <c r="H26" s="85" t="s">
        <v>360</v>
      </c>
      <c r="I26" s="85" t="s">
        <v>125</v>
      </c>
      <c r="J26" s="83" t="s">
        <v>341</v>
      </c>
      <c r="K26" s="96" t="s">
        <v>361</v>
      </c>
      <c r="L26" s="85" t="s">
        <v>362</v>
      </c>
      <c r="M26" s="85" t="s">
        <v>129</v>
      </c>
      <c r="N26" s="90" t="s">
        <v>190</v>
      </c>
      <c r="O26" s="91" t="s">
        <v>323</v>
      </c>
      <c r="P26" s="97"/>
      <c r="Q26" s="101">
        <f>'[3]Katılımcı Değerlendirmeleri'!BK27</f>
        <v>2</v>
      </c>
      <c r="R26" s="101">
        <f>'[3]Katılımcı Değerlendirmeleri'!BK61</f>
        <v>2</v>
      </c>
      <c r="S26" s="102">
        <f t="shared" si="8"/>
        <v>4</v>
      </c>
      <c r="T26" s="103" t="str">
        <f t="shared" si="9"/>
        <v>DÜŞÜK</v>
      </c>
      <c r="U26" s="106" t="s">
        <v>363</v>
      </c>
      <c r="V26" s="104" t="s">
        <v>251</v>
      </c>
      <c r="W26" s="103">
        <f t="shared" si="3"/>
        <v>0.8</v>
      </c>
      <c r="X26" s="103" t="s">
        <v>134</v>
      </c>
      <c r="Y26" s="108">
        <f t="shared" si="1"/>
        <v>3.2</v>
      </c>
      <c r="Z26" s="109" t="str">
        <f t="shared" si="2"/>
        <v>DÜŞÜK</v>
      </c>
      <c r="AA26" s="83" t="s">
        <v>362</v>
      </c>
      <c r="AB26" s="85" t="s">
        <v>136</v>
      </c>
      <c r="AC26" s="83" t="s">
        <v>364</v>
      </c>
      <c r="AD26" s="85" t="s">
        <v>138</v>
      </c>
      <c r="AE26" s="83" t="s">
        <v>139</v>
      </c>
      <c r="AF26" s="87"/>
      <c r="AG26" s="83" t="s">
        <v>140</v>
      </c>
      <c r="AH26" s="83" t="s">
        <v>365</v>
      </c>
      <c r="AI26" s="83" t="s">
        <v>227</v>
      </c>
      <c r="AJ26" s="116">
        <v>46388</v>
      </c>
      <c r="AK26" s="117">
        <v>46752</v>
      </c>
      <c r="AL26" s="84"/>
      <c r="AM26" s="118" t="s">
        <v>143</v>
      </c>
      <c r="AN26" s="119"/>
      <c r="AO26" s="119"/>
      <c r="AP26" s="126"/>
      <c r="AQ26" s="127" t="s">
        <v>144</v>
      </c>
      <c r="AR26" s="127" t="s">
        <v>144</v>
      </c>
      <c r="AS26" s="127" t="s">
        <v>144</v>
      </c>
      <c r="AW26" s="128"/>
    </row>
    <row r="27" spans="2:49" s="72" customFormat="1" ht="155" customHeight="1">
      <c r="B27" s="81"/>
      <c r="C27" s="86" t="s">
        <v>366</v>
      </c>
      <c r="D27" s="86" t="s">
        <v>367</v>
      </c>
      <c r="E27" s="86" t="s">
        <v>368</v>
      </c>
      <c r="F27" s="86" t="s">
        <v>369</v>
      </c>
      <c r="G27" s="84"/>
      <c r="H27" s="86" t="s">
        <v>370</v>
      </c>
      <c r="I27" s="86" t="s">
        <v>125</v>
      </c>
      <c r="J27" s="86" t="s">
        <v>146</v>
      </c>
      <c r="K27" s="86" t="s">
        <v>371</v>
      </c>
      <c r="L27" s="86" t="s">
        <v>372</v>
      </c>
      <c r="M27" s="93" t="s">
        <v>129</v>
      </c>
      <c r="N27" s="94" t="s">
        <v>130</v>
      </c>
      <c r="O27" s="95" t="s">
        <v>131</v>
      </c>
      <c r="P27" s="92"/>
      <c r="Q27" s="101">
        <f>'Katılımcı Değerlendirmeleri'!BK24</f>
        <v>4</v>
      </c>
      <c r="R27" s="101">
        <f>'Katılımcı Değerlendirmeleri'!BK58</f>
        <v>4</v>
      </c>
      <c r="S27" s="86">
        <f t="shared" si="6"/>
        <v>16</v>
      </c>
      <c r="T27" s="103" t="str">
        <f t="shared" si="7"/>
        <v>YÜKSEK</v>
      </c>
      <c r="U27" s="86" t="s">
        <v>373</v>
      </c>
      <c r="V27" s="104" t="s">
        <v>133</v>
      </c>
      <c r="W27" s="105">
        <f t="shared" ref="W27:W33" si="10">IF(V27="Yeterli",0.1,IF(V27="Zayıf",0.8,IF(V27="Kısmen Yeterli",0.4,IF(V27="Yeterli Değil",1))))</f>
        <v>0.4</v>
      </c>
      <c r="X27" s="105" t="s">
        <v>134</v>
      </c>
      <c r="Y27" s="110">
        <f t="shared" si="1"/>
        <v>6.4</v>
      </c>
      <c r="Z27" s="111" t="str">
        <f t="shared" si="2"/>
        <v>ORTA</v>
      </c>
      <c r="AA27" s="86" t="s">
        <v>372</v>
      </c>
      <c r="AB27" s="86" t="s">
        <v>136</v>
      </c>
      <c r="AC27" s="86" t="s">
        <v>374</v>
      </c>
      <c r="AD27" s="86" t="s">
        <v>138</v>
      </c>
      <c r="AE27" s="86" t="s">
        <v>139</v>
      </c>
      <c r="AF27" s="84"/>
      <c r="AG27" s="86" t="s">
        <v>140</v>
      </c>
      <c r="AH27" s="86" t="s">
        <v>375</v>
      </c>
      <c r="AI27" s="86" t="s">
        <v>243</v>
      </c>
      <c r="AJ27" s="120">
        <v>45658</v>
      </c>
      <c r="AK27" s="120">
        <v>46022</v>
      </c>
      <c r="AL27" s="84"/>
      <c r="AM27" s="86" t="s">
        <v>143</v>
      </c>
      <c r="AN27" s="93"/>
      <c r="AO27" s="93"/>
      <c r="AP27" s="126"/>
      <c r="AQ27" s="127" t="s">
        <v>144</v>
      </c>
      <c r="AR27" s="127" t="s">
        <v>144</v>
      </c>
      <c r="AS27" s="127" t="s">
        <v>144</v>
      </c>
      <c r="AT27" s="127"/>
      <c r="AU27" s="127"/>
      <c r="AV27" s="127"/>
      <c r="AW27" s="129"/>
    </row>
    <row r="28" spans="2:49" s="72" customFormat="1" ht="129" customHeight="1">
      <c r="B28" s="81"/>
      <c r="C28" s="82" t="s">
        <v>366</v>
      </c>
      <c r="D28" s="83" t="s">
        <v>367</v>
      </c>
      <c r="E28" s="83" t="s">
        <v>376</v>
      </c>
      <c r="F28" s="83" t="s">
        <v>377</v>
      </c>
      <c r="G28" s="87"/>
      <c r="H28" s="85" t="s">
        <v>378</v>
      </c>
      <c r="I28" s="85" t="s">
        <v>125</v>
      </c>
      <c r="J28" s="83" t="s">
        <v>146</v>
      </c>
      <c r="K28" s="98" t="s">
        <v>379</v>
      </c>
      <c r="L28" s="85" t="s">
        <v>380</v>
      </c>
      <c r="M28" s="85" t="s">
        <v>129</v>
      </c>
      <c r="N28" s="90" t="s">
        <v>130</v>
      </c>
      <c r="O28" s="91" t="s">
        <v>131</v>
      </c>
      <c r="P28" s="97"/>
      <c r="Q28" s="101">
        <f>'Katılımcı Değerlendirmeleri'!BK25</f>
        <v>4</v>
      </c>
      <c r="R28" s="101">
        <f>'Katılımcı Değerlendirmeleri'!BK59</f>
        <v>3</v>
      </c>
      <c r="S28" s="102">
        <f t="shared" si="6"/>
        <v>12</v>
      </c>
      <c r="T28" s="103" t="str">
        <f t="shared" si="7"/>
        <v>YÜKSEK</v>
      </c>
      <c r="U28" s="106" t="s">
        <v>381</v>
      </c>
      <c r="V28" s="104" t="s">
        <v>133</v>
      </c>
      <c r="W28" s="103">
        <f t="shared" si="10"/>
        <v>0.4</v>
      </c>
      <c r="X28" s="103" t="s">
        <v>134</v>
      </c>
      <c r="Y28" s="108">
        <f t="shared" si="1"/>
        <v>4.8</v>
      </c>
      <c r="Z28" s="109" t="str">
        <f t="shared" si="2"/>
        <v>DÜŞÜK</v>
      </c>
      <c r="AA28" s="83" t="s">
        <v>382</v>
      </c>
      <c r="AB28" s="85" t="s">
        <v>136</v>
      </c>
      <c r="AC28" s="83" t="s">
        <v>383</v>
      </c>
      <c r="AD28" s="85" t="s">
        <v>138</v>
      </c>
      <c r="AE28" s="83" t="s">
        <v>139</v>
      </c>
      <c r="AF28" s="87"/>
      <c r="AG28" s="83" t="s">
        <v>140</v>
      </c>
      <c r="AH28" s="106" t="s">
        <v>381</v>
      </c>
      <c r="AI28" s="86" t="s">
        <v>384</v>
      </c>
      <c r="AJ28" s="116">
        <v>45658</v>
      </c>
      <c r="AK28" s="117">
        <v>46022</v>
      </c>
      <c r="AL28" s="84"/>
      <c r="AM28" s="118" t="s">
        <v>143</v>
      </c>
      <c r="AN28" s="119"/>
      <c r="AO28" s="119"/>
      <c r="AP28" s="126"/>
      <c r="AQ28" s="72" t="s">
        <v>144</v>
      </c>
      <c r="AR28" s="72" t="s">
        <v>144</v>
      </c>
      <c r="AS28" s="72" t="s">
        <v>144</v>
      </c>
      <c r="AW28" s="128"/>
    </row>
    <row r="29" spans="2:49" s="72" customFormat="1" ht="155" customHeight="1">
      <c r="B29" s="81"/>
      <c r="C29" s="86" t="s">
        <v>366</v>
      </c>
      <c r="D29" s="86" t="s">
        <v>367</v>
      </c>
      <c r="E29" s="86" t="s">
        <v>385</v>
      </c>
      <c r="F29" s="86" t="s">
        <v>386</v>
      </c>
      <c r="G29" s="84"/>
      <c r="H29" s="86" t="s">
        <v>387</v>
      </c>
      <c r="I29" s="86" t="s">
        <v>125</v>
      </c>
      <c r="J29" s="86" t="s">
        <v>220</v>
      </c>
      <c r="K29" s="86" t="s">
        <v>388</v>
      </c>
      <c r="L29" s="86" t="s">
        <v>389</v>
      </c>
      <c r="M29" s="93" t="s">
        <v>129</v>
      </c>
      <c r="N29" s="94" t="s">
        <v>190</v>
      </c>
      <c r="O29" s="95" t="s">
        <v>390</v>
      </c>
      <c r="P29" s="92"/>
      <c r="Q29" s="101">
        <f>'Katılımcı Değerlendirmeleri'!BK26</f>
        <v>3</v>
      </c>
      <c r="R29" s="101">
        <f>'Katılımcı Değerlendirmeleri'!BK60</f>
        <v>2</v>
      </c>
      <c r="S29" s="86">
        <f t="shared" si="6"/>
        <v>6</v>
      </c>
      <c r="T29" s="103" t="str">
        <f t="shared" si="7"/>
        <v>ORTA</v>
      </c>
      <c r="U29" s="86" t="s">
        <v>391</v>
      </c>
      <c r="V29" s="104" t="s">
        <v>251</v>
      </c>
      <c r="W29" s="105">
        <f t="shared" si="10"/>
        <v>0.8</v>
      </c>
      <c r="X29" s="105" t="s">
        <v>134</v>
      </c>
      <c r="Y29" s="110">
        <f t="shared" si="1"/>
        <v>4.8</v>
      </c>
      <c r="Z29" s="111" t="str">
        <f t="shared" si="2"/>
        <v>DÜŞÜK</v>
      </c>
      <c r="AA29" s="86" t="s">
        <v>392</v>
      </c>
      <c r="AB29" s="86" t="s">
        <v>136</v>
      </c>
      <c r="AC29" s="86" t="s">
        <v>393</v>
      </c>
      <c r="AD29" s="86" t="s">
        <v>138</v>
      </c>
      <c r="AE29" s="86" t="s">
        <v>139</v>
      </c>
      <c r="AF29" s="84"/>
      <c r="AG29" s="86" t="s">
        <v>140</v>
      </c>
      <c r="AH29" s="86" t="s">
        <v>394</v>
      </c>
      <c r="AI29" s="86" t="s">
        <v>142</v>
      </c>
      <c r="AJ29" s="120">
        <v>45658</v>
      </c>
      <c r="AK29" s="120">
        <v>46022</v>
      </c>
      <c r="AL29" s="84"/>
      <c r="AM29" s="86" t="s">
        <v>143</v>
      </c>
      <c r="AN29" s="93"/>
      <c r="AO29" s="93"/>
      <c r="AP29" s="126"/>
      <c r="AQ29" s="127" t="s">
        <v>144</v>
      </c>
      <c r="AR29" s="127" t="s">
        <v>144</v>
      </c>
      <c r="AS29" s="127" t="s">
        <v>144</v>
      </c>
      <c r="AT29" s="127"/>
      <c r="AU29" s="127"/>
      <c r="AV29" s="127"/>
      <c r="AW29" s="129"/>
    </row>
    <row r="30" spans="2:49" s="72" customFormat="1" ht="129" customHeight="1">
      <c r="B30" s="81"/>
      <c r="C30" s="82" t="s">
        <v>215</v>
      </c>
      <c r="D30" s="83" t="s">
        <v>395</v>
      </c>
      <c r="E30" s="83" t="s">
        <v>217</v>
      </c>
      <c r="F30" s="83" t="s">
        <v>396</v>
      </c>
      <c r="G30" s="87"/>
      <c r="H30" s="85" t="s">
        <v>397</v>
      </c>
      <c r="I30" s="85" t="s">
        <v>125</v>
      </c>
      <c r="J30" s="83" t="s">
        <v>146</v>
      </c>
      <c r="K30" s="98" t="s">
        <v>398</v>
      </c>
      <c r="L30" s="85" t="s">
        <v>399</v>
      </c>
      <c r="M30" s="85" t="s">
        <v>129</v>
      </c>
      <c r="N30" s="90" t="s">
        <v>150</v>
      </c>
      <c r="O30" s="91" t="s">
        <v>390</v>
      </c>
      <c r="P30" s="97"/>
      <c r="Q30" s="101">
        <f>'Katılımcı Değerlendirmeleri'!BK27</f>
        <v>2</v>
      </c>
      <c r="R30" s="101">
        <f>'Katılımcı Değerlendirmeleri'!BK61</f>
        <v>2</v>
      </c>
      <c r="S30" s="102">
        <f t="shared" si="6"/>
        <v>4</v>
      </c>
      <c r="T30" s="103" t="str">
        <f t="shared" si="7"/>
        <v>DÜŞÜK</v>
      </c>
      <c r="U30" s="106" t="s">
        <v>400</v>
      </c>
      <c r="V30" s="104" t="s">
        <v>133</v>
      </c>
      <c r="W30" s="103">
        <f t="shared" si="10"/>
        <v>0.4</v>
      </c>
      <c r="X30" s="103" t="s">
        <v>134</v>
      </c>
      <c r="Y30" s="108">
        <f t="shared" si="1"/>
        <v>1.6</v>
      </c>
      <c r="Z30" s="109" t="str">
        <f t="shared" si="2"/>
        <v>ÇOK DÜŞÜK</v>
      </c>
      <c r="AA30" s="83" t="s">
        <v>401</v>
      </c>
      <c r="AB30" s="85" t="s">
        <v>136</v>
      </c>
      <c r="AC30" s="83" t="s">
        <v>402</v>
      </c>
      <c r="AD30" s="85" t="s">
        <v>138</v>
      </c>
      <c r="AE30" s="83" t="s">
        <v>139</v>
      </c>
      <c r="AF30" s="87"/>
      <c r="AG30" s="83" t="s">
        <v>140</v>
      </c>
      <c r="AH30" s="106" t="s">
        <v>403</v>
      </c>
      <c r="AI30" s="86" t="s">
        <v>404</v>
      </c>
      <c r="AJ30" s="116">
        <v>45658</v>
      </c>
      <c r="AK30" s="117">
        <v>46022</v>
      </c>
      <c r="AL30" s="84"/>
      <c r="AM30" s="118" t="s">
        <v>143</v>
      </c>
      <c r="AN30" s="119"/>
      <c r="AO30" s="119"/>
      <c r="AP30" s="126"/>
      <c r="AQ30" s="72" t="s">
        <v>144</v>
      </c>
      <c r="AR30" s="72" t="s">
        <v>144</v>
      </c>
      <c r="AS30" s="72" t="s">
        <v>144</v>
      </c>
      <c r="AW30" s="128"/>
    </row>
    <row r="31" spans="2:49" s="72" customFormat="1" ht="155" customHeight="1">
      <c r="B31" s="81"/>
      <c r="C31" s="86" t="s">
        <v>215</v>
      </c>
      <c r="D31" s="86" t="s">
        <v>395</v>
      </c>
      <c r="E31" s="86" t="s">
        <v>234</v>
      </c>
      <c r="F31" s="86" t="s">
        <v>235</v>
      </c>
      <c r="G31" s="84"/>
      <c r="H31" s="86" t="s">
        <v>405</v>
      </c>
      <c r="I31" s="86" t="s">
        <v>125</v>
      </c>
      <c r="J31" s="86" t="s">
        <v>262</v>
      </c>
      <c r="K31" s="86" t="s">
        <v>406</v>
      </c>
      <c r="L31" s="86" t="s">
        <v>407</v>
      </c>
      <c r="M31" s="93" t="s">
        <v>129</v>
      </c>
      <c r="N31" s="94" t="s">
        <v>190</v>
      </c>
      <c r="O31" s="95" t="s">
        <v>390</v>
      </c>
      <c r="P31" s="92"/>
      <c r="Q31" s="101">
        <f>'Katılımcı Değerlendirmeleri'!BK28</f>
        <v>4</v>
      </c>
      <c r="R31" s="101">
        <f>'Katılımcı Değerlendirmeleri'!BK62</f>
        <v>4</v>
      </c>
      <c r="S31" s="86">
        <f t="shared" si="6"/>
        <v>16</v>
      </c>
      <c r="T31" s="103" t="str">
        <f t="shared" si="7"/>
        <v>YÜKSEK</v>
      </c>
      <c r="U31" s="86" t="s">
        <v>408</v>
      </c>
      <c r="V31" s="104" t="s">
        <v>133</v>
      </c>
      <c r="W31" s="105">
        <f t="shared" si="10"/>
        <v>0.4</v>
      </c>
      <c r="X31" s="105" t="s">
        <v>134</v>
      </c>
      <c r="Y31" s="110">
        <f t="shared" si="1"/>
        <v>6.4</v>
      </c>
      <c r="Z31" s="111" t="str">
        <f t="shared" si="2"/>
        <v>ORTA</v>
      </c>
      <c r="AA31" s="86" t="s">
        <v>409</v>
      </c>
      <c r="AB31" s="86" t="s">
        <v>136</v>
      </c>
      <c r="AC31" s="86" t="s">
        <v>410</v>
      </c>
      <c r="AD31" s="86" t="s">
        <v>138</v>
      </c>
      <c r="AE31" s="86" t="s">
        <v>139</v>
      </c>
      <c r="AF31" s="84"/>
      <c r="AG31" s="86" t="s">
        <v>140</v>
      </c>
      <c r="AH31" s="86" t="s">
        <v>411</v>
      </c>
      <c r="AI31" s="86" t="s">
        <v>412</v>
      </c>
      <c r="AJ31" s="120">
        <v>45658</v>
      </c>
      <c r="AK31" s="120">
        <v>46022</v>
      </c>
      <c r="AL31" s="84"/>
      <c r="AM31" s="86" t="s">
        <v>143</v>
      </c>
      <c r="AN31" s="93"/>
      <c r="AO31" s="93"/>
      <c r="AP31" s="126"/>
      <c r="AQ31" s="127" t="s">
        <v>144</v>
      </c>
      <c r="AR31" s="127" t="s">
        <v>144</v>
      </c>
      <c r="AS31" s="127" t="s">
        <v>144</v>
      </c>
      <c r="AT31" s="127"/>
      <c r="AU31" s="127"/>
      <c r="AV31" s="127"/>
      <c r="AW31" s="129"/>
    </row>
    <row r="32" spans="2:49" s="72" customFormat="1" ht="129" customHeight="1">
      <c r="B32" s="81"/>
      <c r="C32" s="82" t="s">
        <v>120</v>
      </c>
      <c r="D32" s="83" t="s">
        <v>121</v>
      </c>
      <c r="E32" s="83" t="s">
        <v>196</v>
      </c>
      <c r="F32" s="83" t="s">
        <v>413</v>
      </c>
      <c r="G32" s="87"/>
      <c r="H32" s="85" t="s">
        <v>414</v>
      </c>
      <c r="I32" s="85" t="s">
        <v>125</v>
      </c>
      <c r="J32" s="83" t="s">
        <v>415</v>
      </c>
      <c r="K32" s="98" t="s">
        <v>416</v>
      </c>
      <c r="L32" s="85" t="s">
        <v>417</v>
      </c>
      <c r="M32" s="85" t="s">
        <v>129</v>
      </c>
      <c r="N32" s="90" t="s">
        <v>150</v>
      </c>
      <c r="O32" s="91" t="s">
        <v>390</v>
      </c>
      <c r="P32" s="97"/>
      <c r="Q32" s="101">
        <f>'Katılımcı Değerlendirmeleri'!BK29</f>
        <v>4</v>
      </c>
      <c r="R32" s="101">
        <f>'Katılımcı Değerlendirmeleri'!BK63</f>
        <v>3</v>
      </c>
      <c r="S32" s="102">
        <f t="shared" si="6"/>
        <v>12</v>
      </c>
      <c r="T32" s="103" t="str">
        <f t="shared" si="7"/>
        <v>YÜKSEK</v>
      </c>
      <c r="U32" s="106" t="s">
        <v>418</v>
      </c>
      <c r="V32" s="104" t="s">
        <v>133</v>
      </c>
      <c r="W32" s="103">
        <f t="shared" si="10"/>
        <v>0.4</v>
      </c>
      <c r="X32" s="103" t="s">
        <v>134</v>
      </c>
      <c r="Y32" s="108">
        <f t="shared" si="1"/>
        <v>4.8</v>
      </c>
      <c r="Z32" s="109" t="str">
        <f t="shared" si="2"/>
        <v>DÜŞÜK</v>
      </c>
      <c r="AA32" s="83" t="s">
        <v>419</v>
      </c>
      <c r="AB32" s="85" t="s">
        <v>136</v>
      </c>
      <c r="AC32" s="83" t="s">
        <v>420</v>
      </c>
      <c r="AD32" s="85" t="s">
        <v>138</v>
      </c>
      <c r="AE32" s="83" t="s">
        <v>139</v>
      </c>
      <c r="AF32" s="87"/>
      <c r="AG32" s="83" t="s">
        <v>140</v>
      </c>
      <c r="AH32" s="106" t="s">
        <v>421</v>
      </c>
      <c r="AI32" s="86" t="s">
        <v>422</v>
      </c>
      <c r="AJ32" s="116">
        <v>45658</v>
      </c>
      <c r="AK32" s="117">
        <v>46022</v>
      </c>
      <c r="AL32" s="84"/>
      <c r="AM32" s="118" t="s">
        <v>143</v>
      </c>
      <c r="AN32" s="119"/>
      <c r="AO32" s="119"/>
      <c r="AP32" s="126"/>
      <c r="AQ32" s="72" t="s">
        <v>144</v>
      </c>
      <c r="AR32" s="72" t="s">
        <v>144</v>
      </c>
      <c r="AS32" s="72" t="s">
        <v>144</v>
      </c>
      <c r="AW32" s="128"/>
    </row>
    <row r="33" spans="2:49" s="72" customFormat="1" ht="155" customHeight="1">
      <c r="B33" s="81"/>
      <c r="C33" s="86" t="s">
        <v>120</v>
      </c>
      <c r="D33" s="86" t="s">
        <v>121</v>
      </c>
      <c r="E33" s="86" t="s">
        <v>171</v>
      </c>
      <c r="F33" s="86" t="s">
        <v>423</v>
      </c>
      <c r="G33" s="84"/>
      <c r="H33" s="86" t="s">
        <v>424</v>
      </c>
      <c r="I33" s="86" t="s">
        <v>125</v>
      </c>
      <c r="J33" s="86" t="s">
        <v>425</v>
      </c>
      <c r="K33" s="86" t="s">
        <v>426</v>
      </c>
      <c r="L33" s="86" t="s">
        <v>427</v>
      </c>
      <c r="M33" s="93" t="s">
        <v>129</v>
      </c>
      <c r="N33" s="94" t="s">
        <v>190</v>
      </c>
      <c r="O33" s="95" t="s">
        <v>390</v>
      </c>
      <c r="P33" s="92"/>
      <c r="Q33" s="101">
        <f>'Katılımcı Değerlendirmeleri'!BK30</f>
        <v>3</v>
      </c>
      <c r="R33" s="101">
        <f>'Katılımcı Değerlendirmeleri'!BK64</f>
        <v>2</v>
      </c>
      <c r="S33" s="86">
        <f t="shared" si="6"/>
        <v>6</v>
      </c>
      <c r="T33" s="103" t="str">
        <f t="shared" si="7"/>
        <v>ORTA</v>
      </c>
      <c r="U33" s="86" t="s">
        <v>428</v>
      </c>
      <c r="V33" s="104" t="s">
        <v>163</v>
      </c>
      <c r="W33" s="105">
        <f t="shared" si="10"/>
        <v>0.1</v>
      </c>
      <c r="X33" s="105" t="s">
        <v>134</v>
      </c>
      <c r="Y33" s="110">
        <f t="shared" si="1"/>
        <v>0.6</v>
      </c>
      <c r="Z33" s="111" t="str">
        <f t="shared" si="2"/>
        <v>ÇOK DÜŞÜK</v>
      </c>
      <c r="AA33" s="86" t="s">
        <v>429</v>
      </c>
      <c r="AB33" s="86" t="s">
        <v>136</v>
      </c>
      <c r="AC33" s="86" t="s">
        <v>420</v>
      </c>
      <c r="AD33" s="86" t="s">
        <v>138</v>
      </c>
      <c r="AE33" s="86" t="s">
        <v>139</v>
      </c>
      <c r="AF33" s="84"/>
      <c r="AG33" s="86" t="s">
        <v>140</v>
      </c>
      <c r="AH33" s="86" t="s">
        <v>430</v>
      </c>
      <c r="AI33" s="86" t="s">
        <v>431</v>
      </c>
      <c r="AJ33" s="120">
        <v>45658</v>
      </c>
      <c r="AK33" s="120">
        <v>46022</v>
      </c>
      <c r="AL33" s="84"/>
      <c r="AM33" s="86" t="s">
        <v>143</v>
      </c>
      <c r="AN33" s="93"/>
      <c r="AO33" s="93"/>
      <c r="AP33" s="126"/>
      <c r="AQ33" s="127" t="s">
        <v>144</v>
      </c>
      <c r="AR33" s="127" t="s">
        <v>144</v>
      </c>
      <c r="AS33" s="127" t="s">
        <v>144</v>
      </c>
      <c r="AT33" s="127"/>
      <c r="AU33" s="127"/>
      <c r="AV33" s="127"/>
      <c r="AW33" s="129"/>
    </row>
    <row r="35" spans="2:49">
      <c r="G35" s="88"/>
    </row>
  </sheetData>
  <mergeCells count="7">
    <mergeCell ref="AM2:AO2"/>
    <mergeCell ref="AQ2:AW2"/>
    <mergeCell ref="C1:AL1"/>
    <mergeCell ref="C2:F2"/>
    <mergeCell ref="H2:O2"/>
    <mergeCell ref="Q2:AE2"/>
    <mergeCell ref="AG2:AK2"/>
  </mergeCells>
  <conditionalFormatting sqref="Q12:R27">
    <cfRule type="containsText" dxfId="71" priority="145" operator="containsText" text="3">
      <formula>NOT(ISERROR(SEARCH("3",Q12)))</formula>
    </cfRule>
    <cfRule type="containsText" dxfId="70" priority="146" operator="containsText" text="2">
      <formula>NOT(ISERROR(SEARCH("2",Q12)))</formula>
    </cfRule>
    <cfRule type="cellIs" dxfId="69" priority="142" operator="equal">
      <formula>1</formula>
    </cfRule>
    <cfRule type="containsText" dxfId="68" priority="143" operator="containsText" text="5">
      <formula>NOT(ISERROR(SEARCH("5",Q12)))</formula>
    </cfRule>
    <cfRule type="containsText" dxfId="67" priority="144" operator="containsText" text="4">
      <formula>NOT(ISERROR(SEARCH("4",Q12)))</formula>
    </cfRule>
  </conditionalFormatting>
  <conditionalFormatting sqref="Q29:R33">
    <cfRule type="cellIs" dxfId="66" priority="47" operator="equal">
      <formula>1</formula>
    </cfRule>
    <cfRule type="containsText" dxfId="65" priority="48" operator="containsText" text="5">
      <formula>NOT(ISERROR(SEARCH("5",Q29)))</formula>
    </cfRule>
    <cfRule type="containsText" dxfId="64" priority="49" operator="containsText" text="4">
      <formula>NOT(ISERROR(SEARCH("4",Q29)))</formula>
    </cfRule>
    <cfRule type="containsText" dxfId="63" priority="50" operator="containsText" text="3">
      <formula>NOT(ISERROR(SEARCH("3",Q29)))</formula>
    </cfRule>
    <cfRule type="containsText" dxfId="62" priority="51" operator="containsText" text="2">
      <formula>NOT(ISERROR(SEARCH("2",Q29)))</formula>
    </cfRule>
  </conditionalFormatting>
  <conditionalFormatting sqref="T12:T27">
    <cfRule type="beginsWith" dxfId="61" priority="137" operator="beginsWith" text="ÇOK DÜŞÜK">
      <formula>LEFT(T12,LEN("ÇOK DÜŞÜK"))="ÇOK DÜŞÜK"</formula>
    </cfRule>
    <cfRule type="beginsWith" dxfId="60" priority="138" operator="beginsWith" text="ÇOK">
      <formula>LEFT(T12,LEN("ÇOK"))="ÇOK"</formula>
    </cfRule>
    <cfRule type="endsWith" dxfId="59" priority="139" operator="endsWith" text="YÜKSEK">
      <formula>RIGHT(T12,LEN("YÜKSEK"))="YÜKSEK"</formula>
    </cfRule>
    <cfRule type="endsWith" dxfId="58" priority="140" operator="endsWith" text="DÜŞÜK">
      <formula>RIGHT(T12,LEN("DÜŞÜK"))="DÜŞÜK"</formula>
    </cfRule>
    <cfRule type="containsText" dxfId="57" priority="141" operator="containsText" text="ORTA">
      <formula>NOT(ISERROR(SEARCH("ORTA",T12)))</formula>
    </cfRule>
  </conditionalFormatting>
  <conditionalFormatting sqref="T29:T33">
    <cfRule type="beginsWith" dxfId="56" priority="42" operator="beginsWith" text="ÇOK DÜŞÜK">
      <formula>LEFT(T29,LEN("ÇOK DÜŞÜK"))="ÇOK DÜŞÜK"</formula>
    </cfRule>
    <cfRule type="beginsWith" dxfId="55" priority="43" operator="beginsWith" text="ÇOK">
      <formula>LEFT(T29,LEN("ÇOK"))="ÇOK"</formula>
    </cfRule>
    <cfRule type="endsWith" dxfId="54" priority="44" operator="endsWith" text="YÜKSEK">
      <formula>RIGHT(T29,LEN("YÜKSEK"))="YÜKSEK"</formula>
    </cfRule>
    <cfRule type="endsWith" dxfId="53" priority="45" operator="endsWith" text="DÜŞÜK">
      <formula>RIGHT(T29,LEN("DÜŞÜK"))="DÜŞÜK"</formula>
    </cfRule>
    <cfRule type="containsText" dxfId="52" priority="46" operator="containsText" text="ORTA">
      <formula>NOT(ISERROR(SEARCH("ORTA",T29)))</formula>
    </cfRule>
  </conditionalFormatting>
  <conditionalFormatting sqref="V12:V27">
    <cfRule type="beginsWith" dxfId="51" priority="151" operator="beginsWith" text="Etkin">
      <formula>LEFT(V12,LEN("Etkin"))="Etkin"</formula>
    </cfRule>
    <cfRule type="beginsWith" dxfId="50" priority="152" operator="beginsWith" text="Zayıf">
      <formula>LEFT(V12,LEN("Zayıf"))="Zayıf"</formula>
    </cfRule>
    <cfRule type="beginsWith" dxfId="49" priority="147" operator="beginsWith" text="Kısmen">
      <formula>LEFT(V12,LEN("Kısmen"))="Kısmen"</formula>
    </cfRule>
    <cfRule type="endsWith" dxfId="48" priority="150" operator="endsWith" text="Değil">
      <formula>RIGHT(V12,LEN("Değil"))="Değil"</formula>
    </cfRule>
  </conditionalFormatting>
  <conditionalFormatting sqref="V29:V33">
    <cfRule type="beginsWith" dxfId="47" priority="52" operator="beginsWith" text="Kısmen">
      <formula>LEFT(V29,LEN("Kısmen"))="Kısmen"</formula>
    </cfRule>
    <cfRule type="endsWith" dxfId="46" priority="55" operator="endsWith" text="Değil">
      <formula>RIGHT(V29,LEN("Değil"))="Değil"</formula>
    </cfRule>
    <cfRule type="beginsWith" dxfId="45" priority="56" operator="beginsWith" text="Etkin">
      <formula>LEFT(V29,LEN("Etkin"))="Etkin"</formula>
    </cfRule>
    <cfRule type="beginsWith" dxfId="44" priority="57" operator="beginsWith" text="Zayıf">
      <formula>LEFT(V29,LEN("Zayıf"))="Zayıf"</formula>
    </cfRule>
  </conditionalFormatting>
  <conditionalFormatting sqref="Z4">
    <cfRule type="containsText" dxfId="43" priority="647" operator="containsText" text="ÇOK DÜŞ">
      <formula>NOT(ISERROR(SEARCH("ÇOK DÜŞ",Z4)))</formula>
    </cfRule>
    <cfRule type="beginsWith" dxfId="42" priority="646" operator="beginsWith" text="DÜŞÜK">
      <formula>LEFT(Z4,LEN("DÜŞÜK"))="DÜŞÜK"</formula>
    </cfRule>
    <cfRule type="containsText" dxfId="41" priority="642" operator="containsText" text="&quot;--&quot;">
      <formula>NOT(ISERROR(SEARCH("""--""",Z4)))</formula>
    </cfRule>
    <cfRule type="containsText" dxfId="40" priority="643" operator="containsText" text="ÇOK YÜKSEK">
      <formula>NOT(ISERROR(SEARCH("ÇOK YÜKSEK",Z4)))</formula>
    </cfRule>
    <cfRule type="containsText" dxfId="39" priority="644" operator="containsText" text="YÜKSEK">
      <formula>NOT(ISERROR(SEARCH("YÜKSEK",Z4)))</formula>
    </cfRule>
    <cfRule type="containsText" dxfId="38" priority="645" operator="containsText" text="ORTA">
      <formula>NOT(ISERROR(SEARCH("ORTA",Z4)))</formula>
    </cfRule>
  </conditionalFormatting>
  <conditionalFormatting sqref="Z5:Z7">
    <cfRule type="containsText" dxfId="37" priority="616" operator="containsText" text="YÜKSEK">
      <formula>NOT(ISERROR(SEARCH("YÜKSEK",Z5)))</formula>
    </cfRule>
    <cfRule type="containsText" dxfId="36" priority="615" operator="containsText" text="ÇOK YÜKSEK">
      <formula>NOT(ISERROR(SEARCH("ÇOK YÜKSEK",Z5)))</formula>
    </cfRule>
    <cfRule type="containsText" dxfId="35" priority="617" operator="containsText" text="ORTA">
      <formula>NOT(ISERROR(SEARCH("ORTA",Z5)))</formula>
    </cfRule>
  </conditionalFormatting>
  <conditionalFormatting sqref="Z6">
    <cfRule type="containsText" dxfId="34" priority="614" operator="containsText" text="&quot;--&quot;">
      <formula>NOT(ISERROR(SEARCH("""--""",Z6)))</formula>
    </cfRule>
    <cfRule type="beginsWith" dxfId="33" priority="618" operator="beginsWith" text="DÜŞÜK">
      <formula>LEFT(Z6,LEN("DÜŞÜK"))="DÜŞÜK"</formula>
    </cfRule>
    <cfRule type="containsText" dxfId="32" priority="619" operator="containsText" text="ÇOK DÜŞ">
      <formula>NOT(ISERROR(SEARCH("ÇOK DÜŞ",Z6)))</formula>
    </cfRule>
  </conditionalFormatting>
  <conditionalFormatting sqref="Z8">
    <cfRule type="containsText" dxfId="31" priority="613" operator="containsText" text="ÇOK DÜŞ">
      <formula>NOT(ISERROR(SEARCH("ÇOK DÜŞ",Z8)))</formula>
    </cfRule>
    <cfRule type="beginsWith" dxfId="30" priority="612" operator="beginsWith" text="DÜŞÜK">
      <formula>LEFT(Z8,LEN("DÜŞÜK"))="DÜŞÜK"</formula>
    </cfRule>
    <cfRule type="containsText" dxfId="29" priority="608" operator="containsText" text="&quot;--&quot;">
      <formula>NOT(ISERROR(SEARCH("""--""",Z8)))</formula>
    </cfRule>
  </conditionalFormatting>
  <conditionalFormatting sqref="Z8:Z9">
    <cfRule type="containsText" dxfId="28" priority="610" operator="containsText" text="YÜKSEK">
      <formula>NOT(ISERROR(SEARCH("YÜKSEK",Z8)))</formula>
    </cfRule>
    <cfRule type="containsText" dxfId="27" priority="611" operator="containsText" text="ORTA">
      <formula>NOT(ISERROR(SEARCH("ORTA",Z8)))</formula>
    </cfRule>
    <cfRule type="containsText" dxfId="26" priority="609" operator="containsText" text="ÇOK YÜKSEK">
      <formula>NOT(ISERROR(SEARCH("ÇOK YÜKSEK",Z8)))</formula>
    </cfRule>
  </conditionalFormatting>
  <conditionalFormatting sqref="Z10">
    <cfRule type="beginsWith" dxfId="25" priority="606" operator="beginsWith" text="DÜŞÜK">
      <formula>LEFT(Z10,LEN("DÜŞÜK"))="DÜŞÜK"</formula>
    </cfRule>
    <cfRule type="containsText" dxfId="24" priority="607" operator="containsText" text="ÇOK DÜŞ">
      <formula>NOT(ISERROR(SEARCH("ÇOK DÜŞ",Z10)))</formula>
    </cfRule>
    <cfRule type="containsText" dxfId="23" priority="602" operator="containsText" text="&quot;--&quot;">
      <formula>NOT(ISERROR(SEARCH("""--""",Z10)))</formula>
    </cfRule>
  </conditionalFormatting>
  <conditionalFormatting sqref="Z10:Z11">
    <cfRule type="containsText" dxfId="22" priority="605" operator="containsText" text="ORTA">
      <formula>NOT(ISERROR(SEARCH("ORTA",Z10)))</formula>
    </cfRule>
    <cfRule type="containsText" dxfId="21" priority="604" operator="containsText" text="YÜKSEK">
      <formula>NOT(ISERROR(SEARCH("YÜKSEK",Z10)))</formula>
    </cfRule>
    <cfRule type="containsText" dxfId="20" priority="603" operator="containsText" text="ÇOK YÜKSEK">
      <formula>NOT(ISERROR(SEARCH("ÇOK YÜKSEK",Z10)))</formula>
    </cfRule>
  </conditionalFormatting>
  <conditionalFormatting sqref="Z12:Z27">
    <cfRule type="containsText" dxfId="19" priority="149" operator="containsText" text="ÇOK DÜŞ">
      <formula>NOT(ISERROR(SEARCH("ÇOK DÜŞ",Z12)))</formula>
    </cfRule>
    <cfRule type="beginsWith" dxfId="18" priority="148" operator="beginsWith" text="DÜŞÜk">
      <formula>LEFT(Z12,LEN("DÜŞÜk"))="DÜŞÜk"</formula>
    </cfRule>
  </conditionalFormatting>
  <conditionalFormatting sqref="Z12:Z33">
    <cfRule type="containsText" dxfId="17" priority="41" operator="containsText" text="ORTA">
      <formula>NOT(ISERROR(SEARCH("ORTA",Z12)))</formula>
    </cfRule>
    <cfRule type="containsText" dxfId="16" priority="39" operator="containsText" text="ÇOK YÜKSEK">
      <formula>NOT(ISERROR(SEARCH("ÇOK YÜKSEK",Z12)))</formula>
    </cfRule>
    <cfRule type="containsText" dxfId="15" priority="40" operator="containsText" text="YÜKSEK">
      <formula>NOT(ISERROR(SEARCH("YÜKSEK",Z12)))</formula>
    </cfRule>
  </conditionalFormatting>
  <conditionalFormatting sqref="Z29:Z33">
    <cfRule type="beginsWith" dxfId="14" priority="53" operator="beginsWith" text="DÜŞÜk">
      <formula>LEFT(Z29,LEN("DÜŞÜk"))="DÜŞÜk"</formula>
    </cfRule>
    <cfRule type="containsText" dxfId="13" priority="54" operator="containsText" text="ÇOK DÜŞ">
      <formula>NOT(ISERROR(SEARCH("ÇOK DÜŞ",Z29)))</formula>
    </cfRule>
  </conditionalFormatting>
  <dataValidations disablePrompts="1" count="7">
    <dataValidation type="list" allowBlank="1" showInputMessage="1" showErrorMessage="1" sqref="I12 I13 I4:I11 I14:I15 I16:I21 I22:I26 I27:I33" xr:uid="{00000000-0002-0000-0200-000000000000}">
      <formula1>"Seçiniz, Güncel, Güncel Değil, Değişti"</formula1>
    </dataValidation>
    <dataValidation type="list" allowBlank="1" showInputMessage="1" showErrorMessage="1" sqref="M12 M13 M4:M11 M14:M15 M16:M21 M22:M26 M27:M33" xr:uid="{00000000-0002-0000-0200-000001000000}">
      <formula1>"Fırsat, Tehdit"</formula1>
    </dataValidation>
    <dataValidation type="list" allowBlank="1" showInputMessage="1" showErrorMessage="1" sqref="Q12:R12 Q13:R13 Q16:R21 Q27:R33 Q4:R11 Q14:R15 Q22:R26" xr:uid="{00000000-0002-0000-0200-000002000000}">
      <formula1>"Seçiniz, 1, 2, 3, 4, 5"</formula1>
    </dataValidation>
    <dataValidation type="list" allowBlank="1" showInputMessage="1" showErrorMessage="1" sqref="V12 V13 V4:V11 V14:V15 V16:V21 V22:V26 V27:V33" xr:uid="{00000000-0002-0000-0200-000003000000}">
      <formula1>"Yeterli Değil, Kısmen Yeterli, Yeterli, Seçiniz, Zayıf"</formula1>
    </dataValidation>
    <dataValidation type="list" allowBlank="1" showInputMessage="1" showErrorMessage="1" sqref="X12 X13 X4:X11 X14:X15 X16:X21 X22:X26 X27:X33" xr:uid="{00000000-0002-0000-0200-000004000000}">
      <formula1>"Etki, Olasılık, Etki ve Olasılık"</formula1>
    </dataValidation>
    <dataValidation type="list" allowBlank="1" showInputMessage="1" showErrorMessage="1" sqref="AG12 AG13 AG4:AG11 AG14:AG15 AG16:AG21 AG22:AG26 AG27:AG33" xr:uid="{00000000-0002-0000-0200-000005000000}">
      <formula1>"Seçiniz, Riskten Kaçınmak, Riski Devretmek, Riski Kabul Etmek, Riski Azaltmak, Riski Azaltmak ve Riski Devretmek"</formula1>
    </dataValidation>
    <dataValidation type="list" allowBlank="1" showInputMessage="1" showErrorMessage="1" sqref="AM12 AM13 AM4:AM11 AM14:AM15 AM16:AM21 AM22:AM26 AM27:AM33" xr:uid="{00000000-0002-0000-0200-000006000000}">
      <formula1>"Seçiniz, İlave Risk Yönetimi Faaliyeti Gerçekleştirildi, İlave Risk Yönetimi Faaliyeti Geliştirme Aşamasında, İlave Risk Yönetimi Faalieti Planlandı, İlave Risk Yönetimi Faaliyeti Gerçekleştirilmedi"</formula1>
    </dataValidation>
  </dataValidations>
  <pageMargins left="0.7" right="0.7" top="0.75" bottom="0.75" header="0.3" footer="0.3"/>
  <pageSetup paperSize="9" scale="79" orientation="portrait" r:id="rId1"/>
  <rowBreaks count="2" manualBreakCount="2">
    <brk id="12" max="48" man="1"/>
    <brk id="19" max="16383" man="1"/>
  </rowBreaks>
  <colBreaks count="2" manualBreakCount="2">
    <brk id="21" max="32" man="1"/>
    <brk id="2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68"/>
  <sheetViews>
    <sheetView zoomScale="90" zoomScaleNormal="90" workbookViewId="0">
      <selection activeCell="Q34" sqref="Q34"/>
    </sheetView>
  </sheetViews>
  <sheetFormatPr defaultColWidth="8.78515625" defaultRowHeight="13.5"/>
  <cols>
    <col min="1" max="1" width="2.78515625" style="31" customWidth="1"/>
    <col min="2" max="2" width="10.2109375" style="31" customWidth="1"/>
    <col min="3" max="3" width="11.42578125" style="31" customWidth="1"/>
    <col min="4" max="4" width="89.2109375" style="31" customWidth="1"/>
    <col min="5" max="16" width="10.42578125" style="31" customWidth="1"/>
    <col min="17" max="54" width="8.78515625" style="31"/>
    <col min="55" max="55" width="8.78515625" style="31" customWidth="1"/>
    <col min="56" max="61" width="8.78515625" style="31"/>
    <col min="62" max="62" width="12.78515625" style="31" customWidth="1"/>
    <col min="63" max="63" width="20.78515625" style="31" customWidth="1"/>
    <col min="64" max="16384" width="8.78515625" style="31"/>
  </cols>
  <sheetData>
    <row r="1" spans="1:64" ht="29" customHeight="1">
      <c r="B1" s="194" t="s">
        <v>432</v>
      </c>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6"/>
    </row>
    <row r="2" spans="1:64" ht="15" customHeight="1">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row>
    <row r="3" spans="1:64" ht="26.55" customHeight="1">
      <c r="B3" s="197" t="s">
        <v>433</v>
      </c>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9"/>
      <c r="BE3" s="200" t="s">
        <v>434</v>
      </c>
      <c r="BF3" s="201"/>
      <c r="BG3" s="201"/>
      <c r="BH3" s="201"/>
      <c r="BI3" s="201"/>
      <c r="BJ3" s="201"/>
      <c r="BK3" s="202"/>
    </row>
    <row r="4" spans="1:64" ht="27">
      <c r="B4" s="33" t="s">
        <v>435</v>
      </c>
      <c r="C4" s="34" t="s">
        <v>31</v>
      </c>
      <c r="D4" s="34" t="s">
        <v>436</v>
      </c>
      <c r="E4" s="34">
        <v>1</v>
      </c>
      <c r="F4" s="34">
        <f>E4+1</f>
        <v>2</v>
      </c>
      <c r="G4" s="34">
        <f t="shared" ref="G4:H4" si="0">F4+1</f>
        <v>3</v>
      </c>
      <c r="H4" s="34">
        <f t="shared" si="0"/>
        <v>4</v>
      </c>
      <c r="I4" s="34">
        <v>5</v>
      </c>
      <c r="J4" s="34">
        <v>6</v>
      </c>
      <c r="K4" s="34">
        <v>7</v>
      </c>
      <c r="L4" s="34">
        <v>8</v>
      </c>
      <c r="M4" s="34">
        <v>9</v>
      </c>
      <c r="N4" s="34">
        <v>10</v>
      </c>
      <c r="O4" s="34">
        <v>11</v>
      </c>
      <c r="P4" s="34">
        <v>12</v>
      </c>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48"/>
      <c r="AS4" s="48"/>
      <c r="AT4" s="48"/>
      <c r="AU4" s="48"/>
      <c r="AV4" s="48"/>
      <c r="AW4" s="48"/>
      <c r="AX4" s="48"/>
      <c r="AY4" s="48"/>
      <c r="AZ4" s="48"/>
      <c r="BA4" s="48"/>
      <c r="BB4" s="48"/>
      <c r="BC4" s="51"/>
      <c r="BE4" s="54">
        <v>5</v>
      </c>
      <c r="BF4" s="55">
        <v>4</v>
      </c>
      <c r="BG4" s="55">
        <v>3</v>
      </c>
      <c r="BH4" s="55">
        <v>2</v>
      </c>
      <c r="BI4" s="55">
        <v>1</v>
      </c>
      <c r="BJ4" s="55" t="s">
        <v>437</v>
      </c>
      <c r="BK4" s="56" t="s">
        <v>438</v>
      </c>
    </row>
    <row r="5" spans="1:64" ht="15.4">
      <c r="B5" s="35">
        <v>1</v>
      </c>
      <c r="C5" s="36" t="s">
        <v>124</v>
      </c>
      <c r="D5" s="37" t="s">
        <v>127</v>
      </c>
      <c r="E5" s="38">
        <v>2</v>
      </c>
      <c r="F5" s="38">
        <v>3</v>
      </c>
      <c r="G5" s="38">
        <v>3</v>
      </c>
      <c r="H5" s="38">
        <v>4</v>
      </c>
      <c r="I5" s="38">
        <v>3</v>
      </c>
      <c r="J5" s="38">
        <v>3</v>
      </c>
      <c r="K5" s="38">
        <v>2</v>
      </c>
      <c r="L5" s="38">
        <v>2</v>
      </c>
      <c r="M5" s="38">
        <v>4</v>
      </c>
      <c r="N5" s="38">
        <v>4</v>
      </c>
      <c r="O5" s="38">
        <v>3</v>
      </c>
      <c r="P5" s="38">
        <v>2</v>
      </c>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49"/>
      <c r="AS5" s="49"/>
      <c r="AT5" s="49"/>
      <c r="AU5" s="49"/>
      <c r="AV5" s="49"/>
      <c r="AW5" s="49"/>
      <c r="AX5" s="49"/>
      <c r="AY5" s="49"/>
      <c r="AZ5" s="49"/>
      <c r="BA5" s="49"/>
      <c r="BB5" s="49"/>
      <c r="BC5" s="52"/>
      <c r="BE5" s="57">
        <f t="shared" ref="BE5:BE34" si="1">COUNTIF(E5:BC5,"5")</f>
        <v>0</v>
      </c>
      <c r="BF5" s="58">
        <f t="shared" ref="BF5:BF34" si="2">COUNTIF(E5:BC5,"4")</f>
        <v>3</v>
      </c>
      <c r="BG5" s="58">
        <f t="shared" ref="BG5:BG34" si="3">COUNTIF(E5:BC5,"3")</f>
        <v>5</v>
      </c>
      <c r="BH5" s="58">
        <f t="shared" ref="BH5:BH34" si="4">COUNTIF(E5:BC5,"2")</f>
        <v>4</v>
      </c>
      <c r="BI5" s="58">
        <f t="shared" ref="BI5:BI34" si="5">COUNTIF(E5:BC5,"1")</f>
        <v>0</v>
      </c>
      <c r="BJ5" s="58">
        <f>SUM(BE5:BI5)</f>
        <v>12</v>
      </c>
      <c r="BK5" s="59">
        <f>ROUND(SUMPRODUCT($BE$4:$BI$4,BE5:BI5)/BJ5,0)</f>
        <v>3</v>
      </c>
      <c r="BL5" s="60"/>
    </row>
    <row r="6" spans="1:64" s="30" customFormat="1" ht="15.4">
      <c r="B6" s="39">
        <f>B5+1</f>
        <v>2</v>
      </c>
      <c r="C6" s="40" t="s">
        <v>145</v>
      </c>
      <c r="D6" s="41" t="s">
        <v>147</v>
      </c>
      <c r="E6" s="42">
        <v>4</v>
      </c>
      <c r="F6" s="42">
        <v>4</v>
      </c>
      <c r="G6" s="42">
        <v>3</v>
      </c>
      <c r="H6" s="42">
        <v>3</v>
      </c>
      <c r="I6" s="42">
        <v>2</v>
      </c>
      <c r="J6" s="42">
        <v>4</v>
      </c>
      <c r="K6" s="42">
        <v>4</v>
      </c>
      <c r="L6" s="42">
        <v>3</v>
      </c>
      <c r="M6" s="42">
        <v>5</v>
      </c>
      <c r="N6" s="42">
        <v>4</v>
      </c>
      <c r="O6" s="42">
        <v>3</v>
      </c>
      <c r="P6" s="42">
        <v>4</v>
      </c>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50"/>
      <c r="AS6" s="50"/>
      <c r="AT6" s="50"/>
      <c r="AU6" s="50"/>
      <c r="AV6" s="50"/>
      <c r="AW6" s="50"/>
      <c r="AX6" s="50"/>
      <c r="AY6" s="50"/>
      <c r="AZ6" s="50"/>
      <c r="BA6" s="50"/>
      <c r="BB6" s="50"/>
      <c r="BC6" s="53"/>
      <c r="BE6" s="61">
        <f t="shared" si="1"/>
        <v>1</v>
      </c>
      <c r="BF6" s="62">
        <f t="shared" si="2"/>
        <v>6</v>
      </c>
      <c r="BG6" s="62">
        <f t="shared" si="3"/>
        <v>4</v>
      </c>
      <c r="BH6" s="62">
        <f t="shared" si="4"/>
        <v>1</v>
      </c>
      <c r="BI6" s="62">
        <f t="shared" si="5"/>
        <v>0</v>
      </c>
      <c r="BJ6" s="62">
        <f>SUM(BE6:BI6)</f>
        <v>12</v>
      </c>
      <c r="BK6" s="63">
        <f t="shared" ref="BK6:BK34" si="6">ROUND(SUMPRODUCT($BE$4:$BI$4,BE6:BI6)/BJ6,0)</f>
        <v>4</v>
      </c>
      <c r="BL6" s="64"/>
    </row>
    <row r="7" spans="1:64" s="30" customFormat="1" ht="15.4">
      <c r="B7" s="39">
        <f t="shared" ref="B7:B34" si="7">B6+1</f>
        <v>3</v>
      </c>
      <c r="C7" s="36" t="s">
        <v>158</v>
      </c>
      <c r="D7" s="41" t="s">
        <v>160</v>
      </c>
      <c r="E7" s="42">
        <v>1</v>
      </c>
      <c r="F7" s="42">
        <v>2</v>
      </c>
      <c r="G7" s="42">
        <v>2</v>
      </c>
      <c r="H7" s="42">
        <v>2</v>
      </c>
      <c r="I7" s="42">
        <v>3</v>
      </c>
      <c r="J7" s="42">
        <v>3</v>
      </c>
      <c r="K7" s="42">
        <v>2</v>
      </c>
      <c r="L7" s="42">
        <v>1</v>
      </c>
      <c r="M7" s="42">
        <v>2</v>
      </c>
      <c r="N7" s="42">
        <v>3</v>
      </c>
      <c r="O7" s="42">
        <v>3</v>
      </c>
      <c r="P7" s="42">
        <v>2</v>
      </c>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50"/>
      <c r="AS7" s="50"/>
      <c r="AT7" s="50"/>
      <c r="AU7" s="50"/>
      <c r="AV7" s="50"/>
      <c r="AW7" s="50"/>
      <c r="AX7" s="50"/>
      <c r="AY7" s="50"/>
      <c r="AZ7" s="50"/>
      <c r="BA7" s="50"/>
      <c r="BB7" s="50"/>
      <c r="BC7" s="53"/>
      <c r="BE7" s="61">
        <f t="shared" si="1"/>
        <v>0</v>
      </c>
      <c r="BF7" s="62">
        <f t="shared" si="2"/>
        <v>0</v>
      </c>
      <c r="BG7" s="62">
        <f t="shared" si="3"/>
        <v>4</v>
      </c>
      <c r="BH7" s="62">
        <f t="shared" si="4"/>
        <v>6</v>
      </c>
      <c r="BI7" s="62">
        <f t="shared" si="5"/>
        <v>2</v>
      </c>
      <c r="BJ7" s="62">
        <f t="shared" ref="BJ7:BJ34" si="8">SUM(BE7:BI7)</f>
        <v>12</v>
      </c>
      <c r="BK7" s="63" cm="1">
        <f t="array" ref="BK7">ROUND(SUMPRODUCT($BE$4:$BI$4,BE7:BI7)/BJ7,0)</f>
        <v>2</v>
      </c>
      <c r="BL7" s="64"/>
    </row>
    <row r="8" spans="1:64" s="30" customFormat="1" ht="15.4">
      <c r="B8" s="39">
        <f t="shared" si="7"/>
        <v>4</v>
      </c>
      <c r="C8" s="40" t="s">
        <v>173</v>
      </c>
      <c r="D8" s="41" t="s">
        <v>174</v>
      </c>
      <c r="E8" s="42">
        <v>2</v>
      </c>
      <c r="F8" s="42">
        <v>2</v>
      </c>
      <c r="G8" s="42">
        <v>3</v>
      </c>
      <c r="H8" s="42">
        <v>1</v>
      </c>
      <c r="I8" s="42">
        <v>2</v>
      </c>
      <c r="J8" s="42">
        <v>2</v>
      </c>
      <c r="K8" s="42">
        <v>2</v>
      </c>
      <c r="L8" s="42">
        <v>1</v>
      </c>
      <c r="M8" s="42">
        <v>3</v>
      </c>
      <c r="N8" s="42">
        <v>2</v>
      </c>
      <c r="O8" s="42">
        <v>2</v>
      </c>
      <c r="P8" s="42">
        <v>2</v>
      </c>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50"/>
      <c r="AS8" s="50"/>
      <c r="AT8" s="50"/>
      <c r="AU8" s="50"/>
      <c r="AV8" s="50"/>
      <c r="AW8" s="50"/>
      <c r="AX8" s="50"/>
      <c r="AY8" s="50"/>
      <c r="AZ8" s="50"/>
      <c r="BA8" s="50"/>
      <c r="BB8" s="50"/>
      <c r="BC8" s="53"/>
      <c r="BE8" s="61">
        <f t="shared" si="1"/>
        <v>0</v>
      </c>
      <c r="BF8" s="62">
        <f t="shared" si="2"/>
        <v>0</v>
      </c>
      <c r="BG8" s="62">
        <f t="shared" si="3"/>
        <v>2</v>
      </c>
      <c r="BH8" s="62">
        <f t="shared" si="4"/>
        <v>8</v>
      </c>
      <c r="BI8" s="62">
        <f t="shared" si="5"/>
        <v>2</v>
      </c>
      <c r="BJ8" s="62">
        <f t="shared" si="8"/>
        <v>12</v>
      </c>
      <c r="BK8" s="63">
        <f t="shared" si="6"/>
        <v>2</v>
      </c>
      <c r="BL8" s="64"/>
    </row>
    <row r="9" spans="1:64" s="30" customFormat="1" ht="15.4">
      <c r="B9" s="39">
        <f t="shared" si="7"/>
        <v>5</v>
      </c>
      <c r="C9" s="36" t="s">
        <v>180</v>
      </c>
      <c r="D9" s="41" t="s">
        <v>181</v>
      </c>
      <c r="E9" s="42">
        <v>1</v>
      </c>
      <c r="F9" s="42">
        <v>1</v>
      </c>
      <c r="G9" s="42">
        <v>1</v>
      </c>
      <c r="H9" s="42">
        <v>1</v>
      </c>
      <c r="I9" s="42">
        <v>1</v>
      </c>
      <c r="J9" s="42">
        <v>1</v>
      </c>
      <c r="K9" s="42">
        <v>1</v>
      </c>
      <c r="L9" s="42">
        <v>2</v>
      </c>
      <c r="M9" s="42">
        <v>1</v>
      </c>
      <c r="N9" s="42">
        <v>1</v>
      </c>
      <c r="O9" s="42">
        <v>2</v>
      </c>
      <c r="P9" s="42">
        <v>2</v>
      </c>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50"/>
      <c r="AS9" s="50"/>
      <c r="AT9" s="50"/>
      <c r="AU9" s="50"/>
      <c r="AV9" s="50"/>
      <c r="AW9" s="50"/>
      <c r="AX9" s="50"/>
      <c r="AY9" s="50"/>
      <c r="AZ9" s="50"/>
      <c r="BA9" s="50"/>
      <c r="BB9" s="50"/>
      <c r="BC9" s="53"/>
      <c r="BE9" s="61">
        <f t="shared" si="1"/>
        <v>0</v>
      </c>
      <c r="BF9" s="62">
        <f t="shared" si="2"/>
        <v>0</v>
      </c>
      <c r="BG9" s="62">
        <f t="shared" si="3"/>
        <v>0</v>
      </c>
      <c r="BH9" s="62">
        <f t="shared" si="4"/>
        <v>3</v>
      </c>
      <c r="BI9" s="62">
        <f t="shared" si="5"/>
        <v>9</v>
      </c>
      <c r="BJ9" s="62">
        <f t="shared" si="8"/>
        <v>12</v>
      </c>
      <c r="BK9" s="63">
        <f t="shared" si="6"/>
        <v>1</v>
      </c>
      <c r="BL9" s="64"/>
    </row>
    <row r="10" spans="1:64" s="30" customFormat="1" ht="15.4">
      <c r="B10" s="39">
        <f t="shared" si="7"/>
        <v>6</v>
      </c>
      <c r="C10" s="40" t="s">
        <v>187</v>
      </c>
      <c r="D10" s="41" t="s">
        <v>188</v>
      </c>
      <c r="E10" s="42">
        <v>1</v>
      </c>
      <c r="F10" s="42">
        <v>3</v>
      </c>
      <c r="G10" s="42">
        <v>4</v>
      </c>
      <c r="H10" s="42">
        <v>4</v>
      </c>
      <c r="I10" s="42">
        <v>2</v>
      </c>
      <c r="J10" s="42">
        <v>2</v>
      </c>
      <c r="K10" s="42">
        <v>3</v>
      </c>
      <c r="L10" s="42">
        <v>2</v>
      </c>
      <c r="M10" s="42">
        <v>3</v>
      </c>
      <c r="N10" s="42">
        <v>3</v>
      </c>
      <c r="O10" s="42">
        <v>3</v>
      </c>
      <c r="P10" s="42">
        <v>3</v>
      </c>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50"/>
      <c r="AS10" s="50"/>
      <c r="AT10" s="50"/>
      <c r="AU10" s="50"/>
      <c r="AV10" s="50"/>
      <c r="AW10" s="50"/>
      <c r="AX10" s="50"/>
      <c r="AY10" s="50"/>
      <c r="AZ10" s="50"/>
      <c r="BA10" s="50"/>
      <c r="BB10" s="50"/>
      <c r="BC10" s="53"/>
      <c r="BE10" s="61">
        <f t="shared" si="1"/>
        <v>0</v>
      </c>
      <c r="BF10" s="62">
        <f t="shared" si="2"/>
        <v>2</v>
      </c>
      <c r="BG10" s="62">
        <f t="shared" si="3"/>
        <v>6</v>
      </c>
      <c r="BH10" s="62">
        <f t="shared" si="4"/>
        <v>3</v>
      </c>
      <c r="BI10" s="62">
        <f t="shared" si="5"/>
        <v>1</v>
      </c>
      <c r="BJ10" s="62">
        <f t="shared" si="8"/>
        <v>12</v>
      </c>
      <c r="BK10" s="63">
        <f t="shared" si="6"/>
        <v>3</v>
      </c>
      <c r="BL10" s="64"/>
    </row>
    <row r="11" spans="1:64" s="30" customFormat="1" ht="15.4">
      <c r="B11" s="39">
        <f t="shared" si="7"/>
        <v>7</v>
      </c>
      <c r="C11" s="36" t="s">
        <v>198</v>
      </c>
      <c r="D11" s="41" t="s">
        <v>199</v>
      </c>
      <c r="E11" s="42">
        <v>1</v>
      </c>
      <c r="F11" s="42">
        <v>2</v>
      </c>
      <c r="G11" s="42">
        <v>3</v>
      </c>
      <c r="H11" s="42">
        <v>2</v>
      </c>
      <c r="I11" s="42">
        <v>2</v>
      </c>
      <c r="J11" s="42">
        <v>2</v>
      </c>
      <c r="K11" s="42">
        <v>3</v>
      </c>
      <c r="L11" s="42">
        <v>2</v>
      </c>
      <c r="M11" s="42">
        <v>2</v>
      </c>
      <c r="N11" s="42">
        <v>3</v>
      </c>
      <c r="O11" s="42">
        <v>2</v>
      </c>
      <c r="P11" s="42">
        <v>2</v>
      </c>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50"/>
      <c r="AS11" s="50"/>
      <c r="AT11" s="50"/>
      <c r="AU11" s="50"/>
      <c r="AV11" s="50"/>
      <c r="AW11" s="50"/>
      <c r="AX11" s="50"/>
      <c r="AY11" s="50"/>
      <c r="AZ11" s="50"/>
      <c r="BA11" s="50"/>
      <c r="BB11" s="50"/>
      <c r="BC11" s="53"/>
      <c r="BE11" s="61">
        <f t="shared" si="1"/>
        <v>0</v>
      </c>
      <c r="BF11" s="62">
        <f t="shared" si="2"/>
        <v>0</v>
      </c>
      <c r="BG11" s="62">
        <f t="shared" si="3"/>
        <v>3</v>
      </c>
      <c r="BH11" s="62">
        <f t="shared" si="4"/>
        <v>8</v>
      </c>
      <c r="BI11" s="62">
        <f t="shared" si="5"/>
        <v>1</v>
      </c>
      <c r="BJ11" s="62">
        <f t="shared" si="8"/>
        <v>12</v>
      </c>
      <c r="BK11" s="63">
        <f t="shared" si="6"/>
        <v>2</v>
      </c>
      <c r="BL11" s="64"/>
    </row>
    <row r="12" spans="1:64" s="30" customFormat="1" ht="15.4">
      <c r="B12" s="39">
        <f t="shared" si="7"/>
        <v>8</v>
      </c>
      <c r="C12" s="40" t="s">
        <v>208</v>
      </c>
      <c r="D12" s="41" t="s">
        <v>209</v>
      </c>
      <c r="E12" s="42">
        <v>4</v>
      </c>
      <c r="F12" s="42">
        <v>4</v>
      </c>
      <c r="G12" s="42">
        <v>2</v>
      </c>
      <c r="H12" s="42">
        <v>4</v>
      </c>
      <c r="I12" s="42">
        <v>5</v>
      </c>
      <c r="J12" s="42">
        <v>5</v>
      </c>
      <c r="K12" s="42">
        <v>3</v>
      </c>
      <c r="L12" s="42">
        <v>4</v>
      </c>
      <c r="M12" s="42">
        <v>4</v>
      </c>
      <c r="N12" s="42">
        <v>4</v>
      </c>
      <c r="O12" s="42">
        <v>5</v>
      </c>
      <c r="P12" s="42">
        <v>3</v>
      </c>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50"/>
      <c r="AS12" s="50"/>
      <c r="AT12" s="50"/>
      <c r="AU12" s="50"/>
      <c r="AV12" s="50"/>
      <c r="AW12" s="50"/>
      <c r="AX12" s="50"/>
      <c r="AY12" s="50"/>
      <c r="AZ12" s="50"/>
      <c r="BA12" s="50"/>
      <c r="BB12" s="50"/>
      <c r="BC12" s="53"/>
      <c r="BE12" s="61">
        <f t="shared" si="1"/>
        <v>3</v>
      </c>
      <c r="BF12" s="62">
        <f t="shared" si="2"/>
        <v>6</v>
      </c>
      <c r="BG12" s="62">
        <f t="shared" si="3"/>
        <v>2</v>
      </c>
      <c r="BH12" s="62">
        <f t="shared" si="4"/>
        <v>1</v>
      </c>
      <c r="BI12" s="62">
        <f t="shared" si="5"/>
        <v>0</v>
      </c>
      <c r="BJ12" s="62">
        <f t="shared" si="8"/>
        <v>12</v>
      </c>
      <c r="BK12" s="63">
        <f t="shared" si="6"/>
        <v>4</v>
      </c>
      <c r="BL12" s="64"/>
    </row>
    <row r="13" spans="1:64" s="30" customFormat="1" ht="15.4">
      <c r="B13" s="39">
        <f t="shared" si="7"/>
        <v>9</v>
      </c>
      <c r="C13" s="36" t="s">
        <v>219</v>
      </c>
      <c r="D13" s="41" t="s">
        <v>221</v>
      </c>
      <c r="E13" s="42">
        <v>1</v>
      </c>
      <c r="F13" s="42">
        <v>3</v>
      </c>
      <c r="G13" s="42">
        <v>2</v>
      </c>
      <c r="H13" s="42">
        <v>2</v>
      </c>
      <c r="I13" s="42">
        <v>2</v>
      </c>
      <c r="J13" s="42">
        <v>1</v>
      </c>
      <c r="K13" s="42">
        <v>2</v>
      </c>
      <c r="L13" s="42">
        <v>2</v>
      </c>
      <c r="M13" s="42">
        <v>2</v>
      </c>
      <c r="N13" s="42">
        <v>3</v>
      </c>
      <c r="O13" s="42">
        <v>3</v>
      </c>
      <c r="P13" s="42">
        <v>1</v>
      </c>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50"/>
      <c r="AS13" s="50"/>
      <c r="AT13" s="50"/>
      <c r="AU13" s="50"/>
      <c r="AV13" s="50"/>
      <c r="AW13" s="50"/>
      <c r="AX13" s="50"/>
      <c r="AY13" s="50"/>
      <c r="AZ13" s="50"/>
      <c r="BA13" s="50"/>
      <c r="BB13" s="50"/>
      <c r="BC13" s="53"/>
      <c r="BE13" s="61">
        <f t="shared" si="1"/>
        <v>0</v>
      </c>
      <c r="BF13" s="62">
        <f t="shared" si="2"/>
        <v>0</v>
      </c>
      <c r="BG13" s="62">
        <f t="shared" si="3"/>
        <v>3</v>
      </c>
      <c r="BH13" s="62">
        <f t="shared" si="4"/>
        <v>6</v>
      </c>
      <c r="BI13" s="62">
        <f t="shared" si="5"/>
        <v>3</v>
      </c>
      <c r="BJ13" s="62">
        <f t="shared" si="8"/>
        <v>12</v>
      </c>
      <c r="BK13" s="63">
        <f t="shared" si="6"/>
        <v>2</v>
      </c>
      <c r="BL13" s="64"/>
    </row>
    <row r="14" spans="1:64" s="30" customFormat="1" ht="15.4">
      <c r="B14" s="39">
        <f t="shared" si="7"/>
        <v>10</v>
      </c>
      <c r="C14" s="40" t="s">
        <v>228</v>
      </c>
      <c r="D14" s="41" t="s">
        <v>229</v>
      </c>
      <c r="E14" s="42">
        <v>4</v>
      </c>
      <c r="F14" s="42">
        <v>3</v>
      </c>
      <c r="G14" s="42">
        <v>4</v>
      </c>
      <c r="H14" s="42">
        <v>4</v>
      </c>
      <c r="I14" s="42">
        <v>5</v>
      </c>
      <c r="J14" s="42">
        <v>5</v>
      </c>
      <c r="K14" s="42">
        <v>4</v>
      </c>
      <c r="L14" s="42">
        <v>4</v>
      </c>
      <c r="M14" s="42">
        <v>3</v>
      </c>
      <c r="N14" s="42">
        <v>4</v>
      </c>
      <c r="O14" s="42">
        <v>4</v>
      </c>
      <c r="P14" s="42">
        <v>3</v>
      </c>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50"/>
      <c r="AS14" s="50"/>
      <c r="AT14" s="50"/>
      <c r="AU14" s="50"/>
      <c r="AV14" s="50"/>
      <c r="AW14" s="50"/>
      <c r="AX14" s="50"/>
      <c r="AY14" s="50"/>
      <c r="AZ14" s="50"/>
      <c r="BA14" s="50"/>
      <c r="BB14" s="50"/>
      <c r="BC14" s="53"/>
      <c r="BE14" s="61">
        <f t="shared" si="1"/>
        <v>2</v>
      </c>
      <c r="BF14" s="62">
        <f t="shared" si="2"/>
        <v>7</v>
      </c>
      <c r="BG14" s="62">
        <f t="shared" si="3"/>
        <v>3</v>
      </c>
      <c r="BH14" s="62">
        <f t="shared" si="4"/>
        <v>0</v>
      </c>
      <c r="BI14" s="62">
        <f t="shared" si="5"/>
        <v>0</v>
      </c>
      <c r="BJ14" s="62">
        <f t="shared" si="8"/>
        <v>12</v>
      </c>
      <c r="BK14" s="63">
        <f t="shared" si="6"/>
        <v>4</v>
      </c>
      <c r="BL14" s="64"/>
    </row>
    <row r="15" spans="1:64" s="30" customFormat="1" ht="15.4">
      <c r="A15" s="30">
        <v>5</v>
      </c>
      <c r="B15" s="39">
        <f t="shared" si="7"/>
        <v>11</v>
      </c>
      <c r="C15" s="36" t="s">
        <v>236</v>
      </c>
      <c r="D15" s="41" t="s">
        <v>237</v>
      </c>
      <c r="E15" s="42">
        <v>3</v>
      </c>
      <c r="F15" s="42">
        <v>4</v>
      </c>
      <c r="G15" s="42">
        <v>4</v>
      </c>
      <c r="H15" s="42">
        <v>4</v>
      </c>
      <c r="I15" s="42">
        <v>3</v>
      </c>
      <c r="J15" s="42">
        <v>5</v>
      </c>
      <c r="K15" s="42">
        <v>5</v>
      </c>
      <c r="L15" s="42">
        <v>4</v>
      </c>
      <c r="M15" s="42">
        <v>4</v>
      </c>
      <c r="N15" s="42">
        <v>4</v>
      </c>
      <c r="O15" s="42">
        <v>3</v>
      </c>
      <c r="P15" s="42">
        <v>5</v>
      </c>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50"/>
      <c r="AS15" s="50"/>
      <c r="AT15" s="50"/>
      <c r="AU15" s="50"/>
      <c r="AV15" s="50"/>
      <c r="AW15" s="50"/>
      <c r="AX15" s="50"/>
      <c r="AY15" s="50"/>
      <c r="AZ15" s="50"/>
      <c r="BA15" s="50"/>
      <c r="BB15" s="50"/>
      <c r="BC15" s="53"/>
      <c r="BE15" s="61">
        <f t="shared" si="1"/>
        <v>3</v>
      </c>
      <c r="BF15" s="62">
        <f t="shared" si="2"/>
        <v>6</v>
      </c>
      <c r="BG15" s="62">
        <f t="shared" si="3"/>
        <v>3</v>
      </c>
      <c r="BH15" s="62">
        <f t="shared" si="4"/>
        <v>0</v>
      </c>
      <c r="BI15" s="62">
        <f t="shared" si="5"/>
        <v>0</v>
      </c>
      <c r="BJ15" s="62">
        <f t="shared" si="8"/>
        <v>12</v>
      </c>
      <c r="BK15" s="63">
        <f t="shared" si="6"/>
        <v>4</v>
      </c>
      <c r="BL15" s="64"/>
    </row>
    <row r="16" spans="1:64" s="30" customFormat="1" ht="15.4">
      <c r="B16" s="39">
        <f t="shared" si="7"/>
        <v>12</v>
      </c>
      <c r="C16" s="40" t="s">
        <v>246</v>
      </c>
      <c r="D16" s="41" t="s">
        <v>248</v>
      </c>
      <c r="E16" s="42">
        <v>2</v>
      </c>
      <c r="F16" s="42">
        <v>3</v>
      </c>
      <c r="G16" s="42">
        <v>3</v>
      </c>
      <c r="H16" s="42">
        <v>4</v>
      </c>
      <c r="I16" s="42">
        <v>2</v>
      </c>
      <c r="J16" s="42">
        <v>4</v>
      </c>
      <c r="K16" s="42">
        <v>4</v>
      </c>
      <c r="L16" s="42">
        <v>4</v>
      </c>
      <c r="M16" s="42">
        <v>3</v>
      </c>
      <c r="N16" s="42">
        <v>2</v>
      </c>
      <c r="O16" s="42">
        <v>3</v>
      </c>
      <c r="P16" s="42">
        <v>2</v>
      </c>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50"/>
      <c r="AS16" s="50"/>
      <c r="AT16" s="50"/>
      <c r="AU16" s="50"/>
      <c r="AV16" s="50"/>
      <c r="AW16" s="50"/>
      <c r="AX16" s="50"/>
      <c r="AY16" s="50"/>
      <c r="AZ16" s="50"/>
      <c r="BA16" s="50"/>
      <c r="BB16" s="50"/>
      <c r="BC16" s="53"/>
      <c r="BE16" s="61">
        <f t="shared" si="1"/>
        <v>0</v>
      </c>
      <c r="BF16" s="62">
        <f t="shared" si="2"/>
        <v>4</v>
      </c>
      <c r="BG16" s="62">
        <f t="shared" si="3"/>
        <v>4</v>
      </c>
      <c r="BH16" s="62">
        <f t="shared" si="4"/>
        <v>4</v>
      </c>
      <c r="BI16" s="62">
        <f t="shared" si="5"/>
        <v>0</v>
      </c>
      <c r="BJ16" s="62">
        <f t="shared" si="8"/>
        <v>12</v>
      </c>
      <c r="BK16" s="63">
        <f t="shared" si="6"/>
        <v>3</v>
      </c>
      <c r="BL16" s="64"/>
    </row>
    <row r="17" spans="2:64" s="30" customFormat="1" ht="15.4">
      <c r="B17" s="39">
        <f t="shared" si="7"/>
        <v>13</v>
      </c>
      <c r="C17" s="36" t="s">
        <v>261</v>
      </c>
      <c r="D17" s="41" t="s">
        <v>263</v>
      </c>
      <c r="E17" s="42">
        <v>3</v>
      </c>
      <c r="F17" s="42">
        <v>4</v>
      </c>
      <c r="G17" s="42">
        <v>4</v>
      </c>
      <c r="H17" s="42">
        <v>4</v>
      </c>
      <c r="I17" s="42">
        <v>3</v>
      </c>
      <c r="J17" s="42">
        <v>3</v>
      </c>
      <c r="K17" s="42">
        <v>4</v>
      </c>
      <c r="L17" s="42">
        <v>5</v>
      </c>
      <c r="M17" s="42">
        <v>4</v>
      </c>
      <c r="N17" s="42">
        <v>4</v>
      </c>
      <c r="O17" s="42">
        <v>4</v>
      </c>
      <c r="P17" s="42">
        <v>4</v>
      </c>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50"/>
      <c r="AS17" s="50"/>
      <c r="AT17" s="50"/>
      <c r="AU17" s="50"/>
      <c r="AV17" s="50"/>
      <c r="AW17" s="50"/>
      <c r="AX17" s="50"/>
      <c r="AY17" s="50"/>
      <c r="AZ17" s="50"/>
      <c r="BA17" s="50"/>
      <c r="BB17" s="50"/>
      <c r="BC17" s="53"/>
      <c r="BE17" s="61">
        <f t="shared" si="1"/>
        <v>1</v>
      </c>
      <c r="BF17" s="62">
        <f t="shared" si="2"/>
        <v>8</v>
      </c>
      <c r="BG17" s="62">
        <f t="shared" si="3"/>
        <v>3</v>
      </c>
      <c r="BH17" s="62">
        <f t="shared" si="4"/>
        <v>0</v>
      </c>
      <c r="BI17" s="62">
        <f t="shared" si="5"/>
        <v>0</v>
      </c>
      <c r="BJ17" s="62">
        <f t="shared" si="8"/>
        <v>12</v>
      </c>
      <c r="BK17" s="63">
        <f t="shared" si="6"/>
        <v>4</v>
      </c>
      <c r="BL17" s="64"/>
    </row>
    <row r="18" spans="2:64" s="30" customFormat="1" ht="15.4">
      <c r="B18" s="39">
        <f t="shared" si="7"/>
        <v>14</v>
      </c>
      <c r="C18" s="40" t="s">
        <v>272</v>
      </c>
      <c r="D18" s="41" t="s">
        <v>274</v>
      </c>
      <c r="E18" s="42">
        <v>3</v>
      </c>
      <c r="F18" s="42">
        <v>3</v>
      </c>
      <c r="G18" s="42">
        <v>2</v>
      </c>
      <c r="H18" s="42">
        <v>3</v>
      </c>
      <c r="I18" s="42">
        <v>3</v>
      </c>
      <c r="J18" s="42">
        <v>3</v>
      </c>
      <c r="K18" s="42">
        <v>4</v>
      </c>
      <c r="L18" s="42">
        <v>3</v>
      </c>
      <c r="M18" s="42">
        <v>3</v>
      </c>
      <c r="N18" s="42">
        <v>3</v>
      </c>
      <c r="O18" s="42">
        <v>4</v>
      </c>
      <c r="P18" s="42">
        <v>2</v>
      </c>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50"/>
      <c r="AS18" s="50"/>
      <c r="AT18" s="50"/>
      <c r="AU18" s="50"/>
      <c r="AV18" s="50"/>
      <c r="AW18" s="50"/>
      <c r="AX18" s="50"/>
      <c r="AY18" s="50"/>
      <c r="AZ18" s="50"/>
      <c r="BA18" s="50"/>
      <c r="BB18" s="50"/>
      <c r="BC18" s="53"/>
      <c r="BE18" s="61">
        <f t="shared" si="1"/>
        <v>0</v>
      </c>
      <c r="BF18" s="62">
        <f t="shared" si="2"/>
        <v>2</v>
      </c>
      <c r="BG18" s="62">
        <f t="shared" si="3"/>
        <v>8</v>
      </c>
      <c r="BH18" s="62">
        <f t="shared" si="4"/>
        <v>2</v>
      </c>
      <c r="BI18" s="62">
        <f t="shared" si="5"/>
        <v>0</v>
      </c>
      <c r="BJ18" s="62">
        <f t="shared" si="8"/>
        <v>12</v>
      </c>
      <c r="BK18" s="63">
        <f t="shared" si="6"/>
        <v>3</v>
      </c>
      <c r="BL18" s="64"/>
    </row>
    <row r="19" spans="2:64" s="30" customFormat="1" ht="15.4">
      <c r="B19" s="39">
        <f t="shared" si="7"/>
        <v>15</v>
      </c>
      <c r="C19" s="36" t="s">
        <v>281</v>
      </c>
      <c r="D19" s="41" t="s">
        <v>282</v>
      </c>
      <c r="E19" s="42">
        <v>3</v>
      </c>
      <c r="F19" s="42">
        <v>2</v>
      </c>
      <c r="G19" s="42">
        <v>3</v>
      </c>
      <c r="H19" s="42">
        <v>3</v>
      </c>
      <c r="I19" s="42">
        <v>4</v>
      </c>
      <c r="J19" s="42">
        <v>3</v>
      </c>
      <c r="K19" s="42">
        <v>3</v>
      </c>
      <c r="L19" s="42">
        <v>3</v>
      </c>
      <c r="M19" s="42">
        <v>2</v>
      </c>
      <c r="N19" s="42">
        <v>3</v>
      </c>
      <c r="O19" s="42">
        <v>3</v>
      </c>
      <c r="P19" s="42">
        <v>3</v>
      </c>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50"/>
      <c r="AS19" s="50"/>
      <c r="AT19" s="50"/>
      <c r="AU19" s="50"/>
      <c r="AV19" s="50"/>
      <c r="AW19" s="50"/>
      <c r="AX19" s="50"/>
      <c r="AY19" s="50"/>
      <c r="AZ19" s="50"/>
      <c r="BA19" s="50"/>
      <c r="BB19" s="50"/>
      <c r="BC19" s="53"/>
      <c r="BE19" s="61">
        <f t="shared" si="1"/>
        <v>0</v>
      </c>
      <c r="BF19" s="62">
        <f t="shared" si="2"/>
        <v>1</v>
      </c>
      <c r="BG19" s="62">
        <f t="shared" si="3"/>
        <v>9</v>
      </c>
      <c r="BH19" s="62">
        <f t="shared" si="4"/>
        <v>2</v>
      </c>
      <c r="BI19" s="62">
        <f t="shared" si="5"/>
        <v>0</v>
      </c>
      <c r="BJ19" s="62">
        <f t="shared" si="8"/>
        <v>12</v>
      </c>
      <c r="BK19" s="63">
        <f t="shared" si="6"/>
        <v>3</v>
      </c>
      <c r="BL19" s="64"/>
    </row>
    <row r="20" spans="2:64" s="30" customFormat="1" ht="30.75">
      <c r="B20" s="39">
        <f t="shared" si="7"/>
        <v>16</v>
      </c>
      <c r="C20" s="40" t="s">
        <v>290</v>
      </c>
      <c r="D20" s="41" t="s">
        <v>291</v>
      </c>
      <c r="E20" s="42">
        <v>4</v>
      </c>
      <c r="F20" s="42">
        <v>4</v>
      </c>
      <c r="G20" s="42">
        <v>4</v>
      </c>
      <c r="H20" s="42">
        <v>3</v>
      </c>
      <c r="I20" s="42">
        <v>2</v>
      </c>
      <c r="J20" s="42">
        <v>4</v>
      </c>
      <c r="K20" s="42">
        <v>4</v>
      </c>
      <c r="L20" s="42">
        <v>4</v>
      </c>
      <c r="M20" s="42">
        <v>4</v>
      </c>
      <c r="N20" s="42">
        <v>3</v>
      </c>
      <c r="O20" s="42">
        <v>5</v>
      </c>
      <c r="P20" s="42">
        <v>4</v>
      </c>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50"/>
      <c r="AS20" s="50"/>
      <c r="AT20" s="50"/>
      <c r="AU20" s="50"/>
      <c r="AV20" s="50"/>
      <c r="AW20" s="50"/>
      <c r="AX20" s="50"/>
      <c r="AY20" s="50"/>
      <c r="AZ20" s="50"/>
      <c r="BA20" s="50"/>
      <c r="BB20" s="50"/>
      <c r="BC20" s="53"/>
      <c r="BE20" s="61">
        <f t="shared" si="1"/>
        <v>1</v>
      </c>
      <c r="BF20" s="62">
        <f t="shared" si="2"/>
        <v>8</v>
      </c>
      <c r="BG20" s="62">
        <f t="shared" si="3"/>
        <v>2</v>
      </c>
      <c r="BH20" s="62">
        <f t="shared" si="4"/>
        <v>1</v>
      </c>
      <c r="BI20" s="62">
        <f t="shared" si="5"/>
        <v>0</v>
      </c>
      <c r="BJ20" s="62">
        <f t="shared" si="8"/>
        <v>12</v>
      </c>
      <c r="BK20" s="63">
        <f t="shared" si="6"/>
        <v>4</v>
      </c>
      <c r="BL20" s="64"/>
    </row>
    <row r="21" spans="2:64" s="30" customFormat="1" ht="15.4">
      <c r="B21" s="39">
        <f t="shared" si="7"/>
        <v>17</v>
      </c>
      <c r="C21" s="36" t="s">
        <v>298</v>
      </c>
      <c r="D21" s="41" t="s">
        <v>299</v>
      </c>
      <c r="E21" s="42">
        <v>4</v>
      </c>
      <c r="F21" s="42">
        <v>5</v>
      </c>
      <c r="G21" s="42">
        <v>2</v>
      </c>
      <c r="H21" s="42">
        <v>5</v>
      </c>
      <c r="I21" s="42">
        <v>4</v>
      </c>
      <c r="J21" s="42">
        <v>4</v>
      </c>
      <c r="K21" s="42">
        <v>3</v>
      </c>
      <c r="L21" s="42">
        <v>5</v>
      </c>
      <c r="M21" s="42">
        <v>4</v>
      </c>
      <c r="N21" s="42">
        <v>4</v>
      </c>
      <c r="O21" s="42">
        <v>4</v>
      </c>
      <c r="P21" s="42">
        <v>4</v>
      </c>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50"/>
      <c r="AS21" s="50"/>
      <c r="AT21" s="50"/>
      <c r="AU21" s="50"/>
      <c r="AV21" s="50"/>
      <c r="AW21" s="50"/>
      <c r="AX21" s="50"/>
      <c r="AY21" s="50"/>
      <c r="AZ21" s="50"/>
      <c r="BA21" s="50"/>
      <c r="BB21" s="50"/>
      <c r="BC21" s="53"/>
      <c r="BE21" s="61">
        <f t="shared" si="1"/>
        <v>3</v>
      </c>
      <c r="BF21" s="62">
        <f t="shared" si="2"/>
        <v>7</v>
      </c>
      <c r="BG21" s="62">
        <f t="shared" si="3"/>
        <v>1</v>
      </c>
      <c r="BH21" s="62">
        <f t="shared" si="4"/>
        <v>1</v>
      </c>
      <c r="BI21" s="62">
        <f t="shared" si="5"/>
        <v>0</v>
      </c>
      <c r="BJ21" s="62">
        <f t="shared" si="8"/>
        <v>12</v>
      </c>
      <c r="BK21" s="63">
        <f t="shared" si="6"/>
        <v>4</v>
      </c>
      <c r="BL21" s="64"/>
    </row>
    <row r="22" spans="2:64" s="30" customFormat="1" ht="15.4">
      <c r="B22" s="39">
        <f t="shared" si="7"/>
        <v>18</v>
      </c>
      <c r="C22" s="40" t="s">
        <v>307</v>
      </c>
      <c r="D22" s="41" t="s">
        <v>308</v>
      </c>
      <c r="E22" s="42">
        <v>2</v>
      </c>
      <c r="F22" s="42">
        <v>3</v>
      </c>
      <c r="G22" s="42">
        <v>3</v>
      </c>
      <c r="H22" s="42">
        <v>3</v>
      </c>
      <c r="I22" s="42">
        <v>4</v>
      </c>
      <c r="J22" s="42">
        <v>3</v>
      </c>
      <c r="K22" s="42">
        <v>3</v>
      </c>
      <c r="L22" s="42">
        <v>2</v>
      </c>
      <c r="M22" s="42">
        <v>4</v>
      </c>
      <c r="N22" s="42">
        <v>4</v>
      </c>
      <c r="O22" s="42">
        <v>3</v>
      </c>
      <c r="P22" s="42">
        <v>3</v>
      </c>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50"/>
      <c r="AS22" s="50"/>
      <c r="AT22" s="50"/>
      <c r="AU22" s="50"/>
      <c r="AV22" s="50"/>
      <c r="AW22" s="50"/>
      <c r="AX22" s="50"/>
      <c r="AY22" s="50"/>
      <c r="AZ22" s="50"/>
      <c r="BA22" s="50"/>
      <c r="BB22" s="50"/>
      <c r="BC22" s="53"/>
      <c r="BE22" s="61">
        <f t="shared" si="1"/>
        <v>0</v>
      </c>
      <c r="BF22" s="62">
        <f t="shared" si="2"/>
        <v>3</v>
      </c>
      <c r="BG22" s="62">
        <f t="shared" si="3"/>
        <v>7</v>
      </c>
      <c r="BH22" s="62">
        <f t="shared" si="4"/>
        <v>2</v>
      </c>
      <c r="BI22" s="62">
        <f t="shared" si="5"/>
        <v>0</v>
      </c>
      <c r="BJ22" s="62">
        <f t="shared" si="8"/>
        <v>12</v>
      </c>
      <c r="BK22" s="63">
        <f t="shared" si="6"/>
        <v>3</v>
      </c>
      <c r="BL22" s="64"/>
    </row>
    <row r="23" spans="2:64" s="30" customFormat="1" ht="15.4">
      <c r="B23" s="39">
        <f t="shared" si="7"/>
        <v>19</v>
      </c>
      <c r="C23" s="36" t="s">
        <v>319</v>
      </c>
      <c r="D23" s="41" t="s">
        <v>321</v>
      </c>
      <c r="E23" s="42">
        <v>3</v>
      </c>
      <c r="F23" s="42">
        <v>3</v>
      </c>
      <c r="G23" s="42">
        <v>2</v>
      </c>
      <c r="H23" s="42">
        <v>3</v>
      </c>
      <c r="I23" s="42">
        <v>4</v>
      </c>
      <c r="J23" s="42">
        <v>3</v>
      </c>
      <c r="K23" s="42">
        <v>3</v>
      </c>
      <c r="L23" s="42">
        <v>2</v>
      </c>
      <c r="M23" s="42">
        <v>4</v>
      </c>
      <c r="N23" s="42">
        <v>3</v>
      </c>
      <c r="O23" s="42">
        <v>4</v>
      </c>
      <c r="P23" s="42">
        <v>3</v>
      </c>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50"/>
      <c r="AS23" s="50"/>
      <c r="AT23" s="50"/>
      <c r="AU23" s="50"/>
      <c r="AV23" s="50"/>
      <c r="AW23" s="50"/>
      <c r="AX23" s="50"/>
      <c r="AY23" s="50"/>
      <c r="AZ23" s="50"/>
      <c r="BA23" s="50"/>
      <c r="BB23" s="50"/>
      <c r="BC23" s="53"/>
      <c r="BE23" s="61">
        <f t="shared" si="1"/>
        <v>0</v>
      </c>
      <c r="BF23" s="62">
        <f t="shared" si="2"/>
        <v>3</v>
      </c>
      <c r="BG23" s="62">
        <f t="shared" si="3"/>
        <v>7</v>
      </c>
      <c r="BH23" s="62">
        <f t="shared" si="4"/>
        <v>2</v>
      </c>
      <c r="BI23" s="62">
        <f t="shared" si="5"/>
        <v>0</v>
      </c>
      <c r="BJ23" s="62">
        <f t="shared" si="8"/>
        <v>12</v>
      </c>
      <c r="BK23" s="63">
        <f t="shared" si="6"/>
        <v>3</v>
      </c>
      <c r="BL23" s="64"/>
    </row>
    <row r="24" spans="2:64" s="30" customFormat="1" ht="15.4">
      <c r="B24" s="39">
        <f t="shared" si="7"/>
        <v>20</v>
      </c>
      <c r="C24" s="40" t="s">
        <v>330</v>
      </c>
      <c r="D24" s="41" t="s">
        <v>332</v>
      </c>
      <c r="E24" s="42">
        <v>4</v>
      </c>
      <c r="F24" s="42">
        <v>4</v>
      </c>
      <c r="G24" s="42">
        <v>4</v>
      </c>
      <c r="H24" s="42">
        <v>4</v>
      </c>
      <c r="I24" s="42">
        <v>5</v>
      </c>
      <c r="J24" s="42">
        <v>3</v>
      </c>
      <c r="K24" s="42">
        <v>4</v>
      </c>
      <c r="L24" s="42">
        <v>4</v>
      </c>
      <c r="M24" s="42">
        <v>3</v>
      </c>
      <c r="N24" s="42">
        <v>4</v>
      </c>
      <c r="O24" s="42">
        <v>4</v>
      </c>
      <c r="P24" s="42">
        <v>4</v>
      </c>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50"/>
      <c r="AS24" s="50"/>
      <c r="AT24" s="50"/>
      <c r="AU24" s="50"/>
      <c r="AV24" s="50"/>
      <c r="AW24" s="50"/>
      <c r="AX24" s="50"/>
      <c r="AY24" s="50"/>
      <c r="AZ24" s="50"/>
      <c r="BA24" s="50"/>
      <c r="BB24" s="50"/>
      <c r="BC24" s="53"/>
      <c r="BE24" s="61">
        <f t="shared" si="1"/>
        <v>1</v>
      </c>
      <c r="BF24" s="62">
        <f t="shared" si="2"/>
        <v>9</v>
      </c>
      <c r="BG24" s="62">
        <f t="shared" si="3"/>
        <v>2</v>
      </c>
      <c r="BH24" s="62">
        <f t="shared" si="4"/>
        <v>0</v>
      </c>
      <c r="BI24" s="62">
        <f t="shared" si="5"/>
        <v>0</v>
      </c>
      <c r="BJ24" s="62">
        <f t="shared" si="8"/>
        <v>12</v>
      </c>
      <c r="BK24" s="63">
        <f t="shared" si="6"/>
        <v>4</v>
      </c>
      <c r="BL24" s="64"/>
    </row>
    <row r="25" spans="2:64" s="30" customFormat="1" ht="15.4">
      <c r="B25" s="39">
        <f t="shared" si="7"/>
        <v>21</v>
      </c>
      <c r="C25" s="36" t="s">
        <v>340</v>
      </c>
      <c r="D25" s="41" t="s">
        <v>342</v>
      </c>
      <c r="E25" s="42">
        <v>3</v>
      </c>
      <c r="F25" s="42">
        <v>3</v>
      </c>
      <c r="G25" s="42">
        <v>2</v>
      </c>
      <c r="H25" s="42">
        <v>4</v>
      </c>
      <c r="I25" s="42">
        <v>4</v>
      </c>
      <c r="J25" s="42">
        <v>4</v>
      </c>
      <c r="K25" s="42">
        <v>5</v>
      </c>
      <c r="L25" s="42">
        <v>3</v>
      </c>
      <c r="M25" s="42">
        <v>4</v>
      </c>
      <c r="N25" s="42">
        <v>4</v>
      </c>
      <c r="O25" s="42">
        <v>5</v>
      </c>
      <c r="P25" s="42">
        <v>4</v>
      </c>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50"/>
      <c r="AS25" s="50"/>
      <c r="AT25" s="50"/>
      <c r="AU25" s="50"/>
      <c r="AV25" s="50"/>
      <c r="AW25" s="50"/>
      <c r="AX25" s="50"/>
      <c r="AY25" s="50"/>
      <c r="AZ25" s="50"/>
      <c r="BA25" s="50"/>
      <c r="BB25" s="50"/>
      <c r="BC25" s="53"/>
      <c r="BE25" s="61">
        <f t="shared" si="1"/>
        <v>2</v>
      </c>
      <c r="BF25" s="62">
        <f t="shared" si="2"/>
        <v>6</v>
      </c>
      <c r="BG25" s="62">
        <f t="shared" si="3"/>
        <v>3</v>
      </c>
      <c r="BH25" s="62">
        <f t="shared" si="4"/>
        <v>1</v>
      </c>
      <c r="BI25" s="62">
        <f t="shared" si="5"/>
        <v>0</v>
      </c>
      <c r="BJ25" s="62">
        <f t="shared" si="8"/>
        <v>12</v>
      </c>
      <c r="BK25" s="63">
        <f t="shared" si="6"/>
        <v>4</v>
      </c>
      <c r="BL25" s="64"/>
    </row>
    <row r="26" spans="2:64" s="30" customFormat="1" ht="15.4">
      <c r="B26" s="39">
        <f t="shared" si="7"/>
        <v>22</v>
      </c>
      <c r="C26" s="40" t="s">
        <v>350</v>
      </c>
      <c r="D26" s="43" t="s">
        <v>351</v>
      </c>
      <c r="E26" s="42">
        <v>3</v>
      </c>
      <c r="F26" s="42">
        <v>2</v>
      </c>
      <c r="G26" s="42">
        <v>3</v>
      </c>
      <c r="H26" s="42">
        <v>3</v>
      </c>
      <c r="I26" s="42">
        <v>3</v>
      </c>
      <c r="J26" s="42">
        <v>3</v>
      </c>
      <c r="K26" s="42">
        <v>4</v>
      </c>
      <c r="L26" s="42">
        <v>2</v>
      </c>
      <c r="M26" s="42">
        <v>3</v>
      </c>
      <c r="N26" s="42">
        <v>3</v>
      </c>
      <c r="O26" s="42">
        <v>3</v>
      </c>
      <c r="P26" s="42">
        <v>2</v>
      </c>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50"/>
      <c r="AS26" s="50"/>
      <c r="AT26" s="50"/>
      <c r="AU26" s="50"/>
      <c r="AV26" s="50"/>
      <c r="AW26" s="50"/>
      <c r="AX26" s="50"/>
      <c r="AY26" s="50"/>
      <c r="AZ26" s="50"/>
      <c r="BA26" s="50"/>
      <c r="BB26" s="50"/>
      <c r="BC26" s="53"/>
      <c r="BE26" s="61">
        <f t="shared" si="1"/>
        <v>0</v>
      </c>
      <c r="BF26" s="62">
        <f t="shared" si="2"/>
        <v>1</v>
      </c>
      <c r="BG26" s="62">
        <f t="shared" si="3"/>
        <v>8</v>
      </c>
      <c r="BH26" s="62">
        <f t="shared" si="4"/>
        <v>3</v>
      </c>
      <c r="BI26" s="62">
        <f t="shared" si="5"/>
        <v>0</v>
      </c>
      <c r="BJ26" s="62">
        <f t="shared" si="8"/>
        <v>12</v>
      </c>
      <c r="BK26" s="63">
        <f t="shared" si="6"/>
        <v>3</v>
      </c>
      <c r="BL26" s="64"/>
    </row>
    <row r="27" spans="2:64" s="30" customFormat="1" ht="15.4">
      <c r="B27" s="39">
        <f t="shared" si="7"/>
        <v>23</v>
      </c>
      <c r="C27" s="36" t="s">
        <v>360</v>
      </c>
      <c r="D27" s="44" t="s">
        <v>361</v>
      </c>
      <c r="E27" s="42">
        <v>2</v>
      </c>
      <c r="F27" s="42">
        <v>1</v>
      </c>
      <c r="G27" s="42">
        <v>2</v>
      </c>
      <c r="H27" s="42">
        <v>1</v>
      </c>
      <c r="I27" s="42">
        <v>2</v>
      </c>
      <c r="J27" s="42">
        <v>2</v>
      </c>
      <c r="K27" s="42">
        <v>3</v>
      </c>
      <c r="L27" s="42">
        <v>2</v>
      </c>
      <c r="M27" s="42">
        <v>2</v>
      </c>
      <c r="N27" s="42">
        <v>1</v>
      </c>
      <c r="O27" s="42">
        <v>3</v>
      </c>
      <c r="P27" s="42">
        <v>2</v>
      </c>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50"/>
      <c r="AS27" s="50"/>
      <c r="AT27" s="50"/>
      <c r="AU27" s="50"/>
      <c r="AV27" s="50"/>
      <c r="AW27" s="50"/>
      <c r="AX27" s="50"/>
      <c r="AY27" s="50"/>
      <c r="AZ27" s="50"/>
      <c r="BA27" s="50"/>
      <c r="BB27" s="50"/>
      <c r="BC27" s="53"/>
      <c r="BE27" s="61">
        <f t="shared" si="1"/>
        <v>0</v>
      </c>
      <c r="BF27" s="62">
        <f t="shared" si="2"/>
        <v>0</v>
      </c>
      <c r="BG27" s="62">
        <f t="shared" si="3"/>
        <v>2</v>
      </c>
      <c r="BH27" s="62">
        <f t="shared" si="4"/>
        <v>7</v>
      </c>
      <c r="BI27" s="62">
        <f t="shared" si="5"/>
        <v>3</v>
      </c>
      <c r="BJ27" s="62">
        <f t="shared" si="8"/>
        <v>12</v>
      </c>
      <c r="BK27" s="63">
        <f t="shared" si="6"/>
        <v>2</v>
      </c>
      <c r="BL27" s="64"/>
    </row>
    <row r="28" spans="2:64" s="30" customFormat="1" ht="45.75" customHeight="1">
      <c r="B28" s="39">
        <f t="shared" si="7"/>
        <v>24</v>
      </c>
      <c r="C28" s="40" t="s">
        <v>370</v>
      </c>
      <c r="D28" s="44" t="s">
        <v>371</v>
      </c>
      <c r="E28" s="42">
        <v>4</v>
      </c>
      <c r="F28" s="42">
        <v>2</v>
      </c>
      <c r="G28" s="42">
        <v>4</v>
      </c>
      <c r="H28" s="42">
        <v>4</v>
      </c>
      <c r="I28" s="42">
        <v>3</v>
      </c>
      <c r="J28" s="42">
        <v>4</v>
      </c>
      <c r="K28" s="42">
        <v>4</v>
      </c>
      <c r="L28" s="42">
        <v>4</v>
      </c>
      <c r="M28" s="42">
        <v>4</v>
      </c>
      <c r="N28" s="42">
        <v>5</v>
      </c>
      <c r="O28" s="42">
        <v>4</v>
      </c>
      <c r="P28" s="42">
        <v>4</v>
      </c>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50"/>
      <c r="AS28" s="50"/>
      <c r="AT28" s="50"/>
      <c r="AU28" s="50"/>
      <c r="AV28" s="50"/>
      <c r="AW28" s="50"/>
      <c r="AX28" s="50"/>
      <c r="AY28" s="50"/>
      <c r="AZ28" s="50"/>
      <c r="BA28" s="50"/>
      <c r="BB28" s="50"/>
      <c r="BC28" s="53"/>
      <c r="BE28" s="61">
        <f t="shared" si="1"/>
        <v>1</v>
      </c>
      <c r="BF28" s="62">
        <f t="shared" si="2"/>
        <v>9</v>
      </c>
      <c r="BG28" s="62">
        <f t="shared" si="3"/>
        <v>1</v>
      </c>
      <c r="BH28" s="62">
        <f t="shared" si="4"/>
        <v>1</v>
      </c>
      <c r="BI28" s="62">
        <f t="shared" si="5"/>
        <v>0</v>
      </c>
      <c r="BJ28" s="62">
        <f t="shared" si="8"/>
        <v>12</v>
      </c>
      <c r="BK28" s="63">
        <f t="shared" si="6"/>
        <v>4</v>
      </c>
      <c r="BL28" s="64"/>
    </row>
    <row r="29" spans="2:64" s="30" customFormat="1" ht="15.4">
      <c r="B29" s="39">
        <f t="shared" si="7"/>
        <v>25</v>
      </c>
      <c r="C29" s="36" t="s">
        <v>378</v>
      </c>
      <c r="D29" s="44" t="s">
        <v>379</v>
      </c>
      <c r="E29" s="42">
        <v>4</v>
      </c>
      <c r="F29" s="42">
        <v>5</v>
      </c>
      <c r="G29" s="42">
        <v>4</v>
      </c>
      <c r="H29" s="42">
        <v>4</v>
      </c>
      <c r="I29" s="42">
        <v>4</v>
      </c>
      <c r="J29" s="42">
        <v>4</v>
      </c>
      <c r="K29" s="42">
        <v>4</v>
      </c>
      <c r="L29" s="42">
        <v>3</v>
      </c>
      <c r="M29" s="42">
        <v>4</v>
      </c>
      <c r="N29" s="42">
        <v>4</v>
      </c>
      <c r="O29" s="42">
        <v>4</v>
      </c>
      <c r="P29" s="42">
        <v>4</v>
      </c>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50"/>
      <c r="AS29" s="50"/>
      <c r="AT29" s="50"/>
      <c r="AU29" s="50"/>
      <c r="AV29" s="50"/>
      <c r="AW29" s="50"/>
      <c r="AX29" s="50"/>
      <c r="AY29" s="50"/>
      <c r="AZ29" s="50"/>
      <c r="BA29" s="50"/>
      <c r="BB29" s="50"/>
      <c r="BC29" s="53"/>
      <c r="BE29" s="61">
        <f t="shared" si="1"/>
        <v>1</v>
      </c>
      <c r="BF29" s="62">
        <f t="shared" si="2"/>
        <v>10</v>
      </c>
      <c r="BG29" s="62">
        <f t="shared" si="3"/>
        <v>1</v>
      </c>
      <c r="BH29" s="62">
        <f t="shared" si="4"/>
        <v>0</v>
      </c>
      <c r="BI29" s="62">
        <f t="shared" si="5"/>
        <v>0</v>
      </c>
      <c r="BJ29" s="62">
        <f t="shared" si="8"/>
        <v>12</v>
      </c>
      <c r="BK29" s="63">
        <f t="shared" si="6"/>
        <v>4</v>
      </c>
      <c r="BL29" s="64"/>
    </row>
    <row r="30" spans="2:64" s="30" customFormat="1" ht="15.4">
      <c r="B30" s="39">
        <f t="shared" si="7"/>
        <v>26</v>
      </c>
      <c r="C30" s="40" t="s">
        <v>387</v>
      </c>
      <c r="D30" s="44" t="s">
        <v>388</v>
      </c>
      <c r="E30" s="42">
        <v>3</v>
      </c>
      <c r="F30" s="42">
        <v>2</v>
      </c>
      <c r="G30" s="42">
        <v>2</v>
      </c>
      <c r="H30" s="42">
        <v>3</v>
      </c>
      <c r="I30" s="42">
        <v>4</v>
      </c>
      <c r="J30" s="42">
        <v>4</v>
      </c>
      <c r="K30" s="42">
        <v>2</v>
      </c>
      <c r="L30" s="42">
        <v>3</v>
      </c>
      <c r="M30" s="42">
        <v>3</v>
      </c>
      <c r="N30" s="42">
        <v>3</v>
      </c>
      <c r="O30" s="42">
        <v>3</v>
      </c>
      <c r="P30" s="42">
        <v>3</v>
      </c>
      <c r="Q30" s="42"/>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50"/>
      <c r="AS30" s="50"/>
      <c r="AT30" s="50"/>
      <c r="AU30" s="50"/>
      <c r="AV30" s="50"/>
      <c r="AW30" s="50"/>
      <c r="AX30" s="50"/>
      <c r="AY30" s="50"/>
      <c r="AZ30" s="50"/>
      <c r="BA30" s="50"/>
      <c r="BB30" s="50"/>
      <c r="BC30" s="53"/>
      <c r="BE30" s="61">
        <f t="shared" si="1"/>
        <v>0</v>
      </c>
      <c r="BF30" s="62">
        <f t="shared" si="2"/>
        <v>2</v>
      </c>
      <c r="BG30" s="62">
        <f t="shared" si="3"/>
        <v>7</v>
      </c>
      <c r="BH30" s="62">
        <f t="shared" si="4"/>
        <v>3</v>
      </c>
      <c r="BI30" s="62">
        <f t="shared" si="5"/>
        <v>0</v>
      </c>
      <c r="BJ30" s="62">
        <f t="shared" si="8"/>
        <v>12</v>
      </c>
      <c r="BK30" s="63">
        <f t="shared" si="6"/>
        <v>3</v>
      </c>
      <c r="BL30" s="64"/>
    </row>
    <row r="31" spans="2:64" s="30" customFormat="1" ht="30.75">
      <c r="B31" s="39">
        <f t="shared" si="7"/>
        <v>27</v>
      </c>
      <c r="C31" s="36" t="s">
        <v>397</v>
      </c>
      <c r="D31" s="44" t="s">
        <v>398</v>
      </c>
      <c r="E31" s="42">
        <v>1</v>
      </c>
      <c r="F31" s="42">
        <v>2</v>
      </c>
      <c r="G31" s="42">
        <v>2</v>
      </c>
      <c r="H31" s="42">
        <v>2</v>
      </c>
      <c r="I31" s="42">
        <v>3</v>
      </c>
      <c r="J31" s="42">
        <v>2</v>
      </c>
      <c r="K31" s="42">
        <v>2</v>
      </c>
      <c r="L31" s="42">
        <v>1</v>
      </c>
      <c r="M31" s="42">
        <v>2</v>
      </c>
      <c r="N31" s="42">
        <v>2</v>
      </c>
      <c r="O31" s="42">
        <v>3</v>
      </c>
      <c r="P31" s="42">
        <v>2</v>
      </c>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50"/>
      <c r="AS31" s="50"/>
      <c r="AT31" s="50"/>
      <c r="AU31" s="50"/>
      <c r="AV31" s="50"/>
      <c r="AW31" s="50"/>
      <c r="AX31" s="50"/>
      <c r="AY31" s="50"/>
      <c r="AZ31" s="50"/>
      <c r="BA31" s="50"/>
      <c r="BB31" s="50"/>
      <c r="BC31" s="53"/>
      <c r="BE31" s="61">
        <f t="shared" si="1"/>
        <v>0</v>
      </c>
      <c r="BF31" s="62">
        <f t="shared" si="2"/>
        <v>0</v>
      </c>
      <c r="BG31" s="62">
        <f t="shared" si="3"/>
        <v>2</v>
      </c>
      <c r="BH31" s="62">
        <f t="shared" si="4"/>
        <v>8</v>
      </c>
      <c r="BI31" s="62">
        <f t="shared" si="5"/>
        <v>2</v>
      </c>
      <c r="BJ31" s="62">
        <f t="shared" si="8"/>
        <v>12</v>
      </c>
      <c r="BK31" s="63">
        <f t="shared" si="6"/>
        <v>2</v>
      </c>
      <c r="BL31" s="64"/>
    </row>
    <row r="32" spans="2:64" ht="15.4">
      <c r="B32" s="35">
        <f t="shared" si="7"/>
        <v>28</v>
      </c>
      <c r="C32" s="36" t="s">
        <v>405</v>
      </c>
      <c r="D32" s="37" t="s">
        <v>406</v>
      </c>
      <c r="E32" s="38">
        <v>4</v>
      </c>
      <c r="F32" s="38">
        <v>4</v>
      </c>
      <c r="G32" s="38">
        <v>3</v>
      </c>
      <c r="H32" s="38">
        <v>4</v>
      </c>
      <c r="I32" s="38">
        <v>3</v>
      </c>
      <c r="J32" s="38">
        <v>3</v>
      </c>
      <c r="K32" s="38">
        <v>4</v>
      </c>
      <c r="L32" s="38">
        <v>5</v>
      </c>
      <c r="M32" s="38">
        <v>5</v>
      </c>
      <c r="N32" s="38">
        <v>4</v>
      </c>
      <c r="O32" s="38">
        <v>4</v>
      </c>
      <c r="P32" s="38">
        <v>4</v>
      </c>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49"/>
      <c r="AS32" s="49"/>
      <c r="AT32" s="49"/>
      <c r="AU32" s="49"/>
      <c r="AV32" s="49"/>
      <c r="AW32" s="49"/>
      <c r="AX32" s="49"/>
      <c r="AY32" s="49"/>
      <c r="AZ32" s="49"/>
      <c r="BA32" s="49"/>
      <c r="BB32" s="49"/>
      <c r="BC32" s="52"/>
      <c r="BE32" s="57">
        <f t="shared" si="1"/>
        <v>2</v>
      </c>
      <c r="BF32" s="58">
        <f t="shared" si="2"/>
        <v>7</v>
      </c>
      <c r="BG32" s="58">
        <f t="shared" si="3"/>
        <v>3</v>
      </c>
      <c r="BH32" s="58">
        <f t="shared" si="4"/>
        <v>0</v>
      </c>
      <c r="BI32" s="58">
        <f t="shared" si="5"/>
        <v>0</v>
      </c>
      <c r="BJ32" s="58">
        <f t="shared" si="8"/>
        <v>12</v>
      </c>
      <c r="BK32" s="59">
        <f t="shared" si="6"/>
        <v>4</v>
      </c>
      <c r="BL32" s="60"/>
    </row>
    <row r="33" spans="2:64" s="30" customFormat="1" ht="30.75">
      <c r="B33" s="39">
        <f t="shared" si="7"/>
        <v>29</v>
      </c>
      <c r="C33" s="40" t="s">
        <v>414</v>
      </c>
      <c r="D33" s="41" t="s">
        <v>416</v>
      </c>
      <c r="E33" s="42">
        <v>4</v>
      </c>
      <c r="F33" s="42">
        <v>3</v>
      </c>
      <c r="G33" s="42">
        <v>3</v>
      </c>
      <c r="H33" s="42">
        <v>3</v>
      </c>
      <c r="I33" s="42">
        <v>5</v>
      </c>
      <c r="J33" s="42">
        <v>4</v>
      </c>
      <c r="K33" s="42">
        <v>4</v>
      </c>
      <c r="L33" s="42">
        <v>3</v>
      </c>
      <c r="M33" s="42">
        <v>5</v>
      </c>
      <c r="N33" s="42">
        <v>4</v>
      </c>
      <c r="O33" s="42">
        <v>4</v>
      </c>
      <c r="P33" s="42">
        <v>4</v>
      </c>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50"/>
      <c r="AS33" s="50"/>
      <c r="AT33" s="50"/>
      <c r="AU33" s="50"/>
      <c r="AV33" s="50"/>
      <c r="AW33" s="50"/>
      <c r="AX33" s="50"/>
      <c r="AY33" s="50"/>
      <c r="AZ33" s="50"/>
      <c r="BA33" s="50"/>
      <c r="BB33" s="50"/>
      <c r="BC33" s="53"/>
      <c r="BE33" s="61">
        <f t="shared" si="1"/>
        <v>2</v>
      </c>
      <c r="BF33" s="62">
        <f t="shared" si="2"/>
        <v>6</v>
      </c>
      <c r="BG33" s="62">
        <f t="shared" si="3"/>
        <v>4</v>
      </c>
      <c r="BH33" s="62">
        <f t="shared" si="4"/>
        <v>0</v>
      </c>
      <c r="BI33" s="62">
        <f t="shared" si="5"/>
        <v>0</v>
      </c>
      <c r="BJ33" s="62">
        <f t="shared" si="8"/>
        <v>12</v>
      </c>
      <c r="BK33" s="63">
        <f t="shared" si="6"/>
        <v>4</v>
      </c>
      <c r="BL33" s="64"/>
    </row>
    <row r="34" spans="2:64" s="30" customFormat="1" ht="46.15">
      <c r="B34" s="39">
        <f t="shared" si="7"/>
        <v>30</v>
      </c>
      <c r="C34" s="36" t="s">
        <v>424</v>
      </c>
      <c r="D34" s="41" t="s">
        <v>426</v>
      </c>
      <c r="E34" s="42">
        <v>2</v>
      </c>
      <c r="F34" s="42">
        <v>3</v>
      </c>
      <c r="G34" s="42">
        <v>3</v>
      </c>
      <c r="H34" s="42">
        <v>2</v>
      </c>
      <c r="I34" s="42">
        <v>3</v>
      </c>
      <c r="J34" s="42">
        <v>3</v>
      </c>
      <c r="K34" s="42">
        <v>2</v>
      </c>
      <c r="L34" s="42">
        <v>3</v>
      </c>
      <c r="M34" s="42">
        <v>4</v>
      </c>
      <c r="N34" s="42">
        <v>3</v>
      </c>
      <c r="O34" s="42">
        <v>3</v>
      </c>
      <c r="P34" s="42">
        <v>3</v>
      </c>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50"/>
      <c r="AS34" s="50"/>
      <c r="AT34" s="50"/>
      <c r="AU34" s="50"/>
      <c r="AV34" s="50"/>
      <c r="AW34" s="50"/>
      <c r="AX34" s="50"/>
      <c r="AY34" s="50"/>
      <c r="AZ34" s="50"/>
      <c r="BA34" s="50"/>
      <c r="BB34" s="50"/>
      <c r="BC34" s="53"/>
      <c r="BE34" s="61">
        <f t="shared" si="1"/>
        <v>0</v>
      </c>
      <c r="BF34" s="62">
        <f t="shared" si="2"/>
        <v>1</v>
      </c>
      <c r="BG34" s="62">
        <f t="shared" si="3"/>
        <v>8</v>
      </c>
      <c r="BH34" s="62">
        <f t="shared" si="4"/>
        <v>3</v>
      </c>
      <c r="BI34" s="62">
        <f t="shared" si="5"/>
        <v>0</v>
      </c>
      <c r="BJ34" s="62">
        <f t="shared" si="8"/>
        <v>12</v>
      </c>
      <c r="BK34" s="63">
        <f t="shared" si="6"/>
        <v>3</v>
      </c>
      <c r="BL34" s="64"/>
    </row>
    <row r="35" spans="2:64">
      <c r="B35" s="45"/>
      <c r="C35" s="46"/>
      <c r="D35" s="46"/>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E35" s="46"/>
      <c r="BF35" s="46"/>
      <c r="BG35" s="46"/>
      <c r="BH35" s="46"/>
      <c r="BI35" s="46"/>
      <c r="BJ35" s="46"/>
      <c r="BK35" s="46"/>
      <c r="BL35" s="60"/>
    </row>
    <row r="37" spans="2:64" ht="24" customHeight="1">
      <c r="B37" s="197" t="s">
        <v>439</v>
      </c>
      <c r="C37" s="198"/>
      <c r="D37" s="198"/>
      <c r="E37" s="198"/>
      <c r="F37" s="198"/>
      <c r="G37" s="198"/>
      <c r="H37" s="198"/>
      <c r="I37" s="198"/>
      <c r="J37" s="198"/>
      <c r="K37" s="198"/>
      <c r="L37" s="198"/>
      <c r="M37" s="198"/>
      <c r="N37" s="198"/>
      <c r="O37" s="198"/>
      <c r="P37" s="198"/>
      <c r="Q37" s="198"/>
      <c r="R37" s="198"/>
      <c r="S37" s="198"/>
      <c r="T37" s="198"/>
      <c r="U37" s="198"/>
      <c r="V37" s="198"/>
      <c r="W37" s="198"/>
      <c r="X37" s="198"/>
      <c r="Y37" s="198"/>
      <c r="Z37" s="198"/>
      <c r="AA37" s="198"/>
      <c r="AB37" s="198"/>
      <c r="AC37" s="198"/>
      <c r="AD37" s="198"/>
      <c r="AE37" s="198"/>
      <c r="AF37" s="198"/>
      <c r="AG37" s="198"/>
      <c r="AH37" s="198"/>
      <c r="AI37" s="198"/>
      <c r="AJ37" s="198"/>
      <c r="AK37" s="198"/>
      <c r="AL37" s="198"/>
      <c r="AM37" s="198"/>
      <c r="AN37" s="198"/>
      <c r="AO37" s="199"/>
      <c r="BE37" s="200" t="s">
        <v>440</v>
      </c>
      <c r="BF37" s="201"/>
      <c r="BG37" s="201"/>
      <c r="BH37" s="201"/>
      <c r="BI37" s="201"/>
      <c r="BJ37" s="201"/>
      <c r="BK37" s="202"/>
    </row>
    <row r="38" spans="2:64" ht="27">
      <c r="B38" s="33" t="s">
        <v>435</v>
      </c>
      <c r="C38" s="34" t="s">
        <v>31</v>
      </c>
      <c r="D38" s="34" t="s">
        <v>436</v>
      </c>
      <c r="E38" s="34">
        <v>1</v>
      </c>
      <c r="F38" s="34">
        <f>E38+1</f>
        <v>2</v>
      </c>
      <c r="G38" s="34">
        <f t="shared" ref="G38:H38" si="9">F38+1</f>
        <v>3</v>
      </c>
      <c r="H38" s="34">
        <f t="shared" si="9"/>
        <v>4</v>
      </c>
      <c r="I38" s="34">
        <v>5</v>
      </c>
      <c r="J38" s="34">
        <v>6</v>
      </c>
      <c r="K38" s="34">
        <v>7</v>
      </c>
      <c r="L38" s="34">
        <v>8</v>
      </c>
      <c r="M38" s="34">
        <v>9</v>
      </c>
      <c r="N38" s="34">
        <v>10</v>
      </c>
      <c r="O38" s="34">
        <v>11</v>
      </c>
      <c r="P38" s="34">
        <v>12</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48"/>
      <c r="AS38" s="48"/>
      <c r="AT38" s="48"/>
      <c r="AU38" s="48"/>
      <c r="AV38" s="48"/>
      <c r="AW38" s="48"/>
      <c r="AX38" s="48"/>
      <c r="AY38" s="48"/>
      <c r="AZ38" s="48"/>
      <c r="BA38" s="48"/>
      <c r="BB38" s="48"/>
      <c r="BC38" s="51"/>
      <c r="BE38" s="54">
        <v>5</v>
      </c>
      <c r="BF38" s="55">
        <v>4</v>
      </c>
      <c r="BG38" s="55">
        <v>3</v>
      </c>
      <c r="BH38" s="55">
        <v>2</v>
      </c>
      <c r="BI38" s="55">
        <v>1</v>
      </c>
      <c r="BJ38" s="55" t="s">
        <v>437</v>
      </c>
      <c r="BK38" s="56" t="s">
        <v>438</v>
      </c>
    </row>
    <row r="39" spans="2:64" ht="15.4">
      <c r="B39" s="35">
        <v>1</v>
      </c>
      <c r="C39" s="36" t="s">
        <v>124</v>
      </c>
      <c r="D39" s="37" t="s">
        <v>127</v>
      </c>
      <c r="E39" s="38">
        <v>2</v>
      </c>
      <c r="F39" s="38">
        <v>3</v>
      </c>
      <c r="G39" s="38">
        <v>3</v>
      </c>
      <c r="H39" s="38">
        <v>5</v>
      </c>
      <c r="I39" s="38">
        <v>3</v>
      </c>
      <c r="J39" s="38">
        <v>3</v>
      </c>
      <c r="K39" s="38">
        <v>4</v>
      </c>
      <c r="L39" s="38">
        <v>2</v>
      </c>
      <c r="M39" s="38">
        <v>3</v>
      </c>
      <c r="N39" s="38">
        <v>4</v>
      </c>
      <c r="O39" s="38">
        <v>2</v>
      </c>
      <c r="P39" s="38">
        <v>3</v>
      </c>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c r="AQ39" s="38"/>
      <c r="AR39" s="49"/>
      <c r="AS39" s="49"/>
      <c r="AT39" s="49"/>
      <c r="AU39" s="49"/>
      <c r="AV39" s="49"/>
      <c r="AW39" s="49"/>
      <c r="AX39" s="49"/>
      <c r="AY39" s="49"/>
      <c r="AZ39" s="49"/>
      <c r="BA39" s="49"/>
      <c r="BB39" s="49"/>
      <c r="BC39" s="52"/>
      <c r="BE39" s="57">
        <f t="shared" ref="BE39:BE68" si="10">COUNTIF(E39:BC39,"5")</f>
        <v>1</v>
      </c>
      <c r="BF39" s="58">
        <f t="shared" ref="BF39:BF68" si="11">COUNTIF(E39:BC39,"4")</f>
        <v>2</v>
      </c>
      <c r="BG39" s="58">
        <f t="shared" ref="BG39:BG68" si="12">COUNTIF(E39:BC39,"3")</f>
        <v>6</v>
      </c>
      <c r="BH39" s="58">
        <f t="shared" ref="BH39:BH68" si="13">COUNTIF(E39:BC39,"2")</f>
        <v>3</v>
      </c>
      <c r="BI39" s="58">
        <f t="shared" ref="BI39:BI68" si="14">COUNTIF(E39:BC39,"1")</f>
        <v>0</v>
      </c>
      <c r="BJ39" s="58">
        <f>SUM(BE39:BI39)</f>
        <v>12</v>
      </c>
      <c r="BK39" s="59">
        <f t="shared" ref="BK39:BK68" si="15">ROUND(SUMPRODUCT($BE$4:$BI$4,BE39:BI39)/BJ39,0)</f>
        <v>3</v>
      </c>
      <c r="BL39" s="60"/>
    </row>
    <row r="40" spans="2:64" s="30" customFormat="1" ht="15.4">
      <c r="B40" s="39">
        <f>B39+1</f>
        <v>2</v>
      </c>
      <c r="C40" s="40" t="s">
        <v>145</v>
      </c>
      <c r="D40" s="41" t="s">
        <v>147</v>
      </c>
      <c r="E40" s="42">
        <v>2</v>
      </c>
      <c r="F40" s="42">
        <v>3</v>
      </c>
      <c r="G40" s="42">
        <v>2</v>
      </c>
      <c r="H40" s="42">
        <v>2</v>
      </c>
      <c r="I40" s="42">
        <v>1</v>
      </c>
      <c r="J40" s="42">
        <v>2</v>
      </c>
      <c r="K40" s="42">
        <v>2</v>
      </c>
      <c r="L40" s="42">
        <v>3</v>
      </c>
      <c r="M40" s="42">
        <v>2</v>
      </c>
      <c r="N40" s="42">
        <v>4</v>
      </c>
      <c r="O40" s="42">
        <v>2</v>
      </c>
      <c r="P40" s="42">
        <v>3</v>
      </c>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50"/>
      <c r="AS40" s="50"/>
      <c r="AT40" s="50"/>
      <c r="AU40" s="50"/>
      <c r="AV40" s="50"/>
      <c r="AW40" s="50"/>
      <c r="AX40" s="50"/>
      <c r="AY40" s="50"/>
      <c r="AZ40" s="50"/>
      <c r="BA40" s="50"/>
      <c r="BB40" s="50"/>
      <c r="BC40" s="53"/>
      <c r="BE40" s="61">
        <f t="shared" si="10"/>
        <v>0</v>
      </c>
      <c r="BF40" s="62">
        <f t="shared" si="11"/>
        <v>1</v>
      </c>
      <c r="BG40" s="62">
        <f t="shared" si="12"/>
        <v>3</v>
      </c>
      <c r="BH40" s="62">
        <f t="shared" si="13"/>
        <v>7</v>
      </c>
      <c r="BI40" s="62">
        <f t="shared" si="14"/>
        <v>1</v>
      </c>
      <c r="BJ40" s="62">
        <f t="shared" ref="BJ40:BJ68" si="16">SUM(BE40:BI40)</f>
        <v>12</v>
      </c>
      <c r="BK40" s="63">
        <f t="shared" si="15"/>
        <v>2</v>
      </c>
      <c r="BL40" s="64"/>
    </row>
    <row r="41" spans="2:64" s="30" customFormat="1" ht="15.4">
      <c r="B41" s="39">
        <f t="shared" ref="B41:B68" si="17">B40+1</f>
        <v>3</v>
      </c>
      <c r="C41" s="36" t="s">
        <v>158</v>
      </c>
      <c r="D41" s="41" t="s">
        <v>160</v>
      </c>
      <c r="E41" s="42">
        <v>3</v>
      </c>
      <c r="F41" s="42">
        <v>4</v>
      </c>
      <c r="G41" s="42">
        <v>4</v>
      </c>
      <c r="H41" s="42">
        <v>4</v>
      </c>
      <c r="I41" s="42">
        <v>3</v>
      </c>
      <c r="J41" s="42">
        <v>5</v>
      </c>
      <c r="K41" s="42">
        <v>3</v>
      </c>
      <c r="L41" s="42">
        <v>4</v>
      </c>
      <c r="M41" s="42">
        <v>4</v>
      </c>
      <c r="N41" s="42">
        <v>4</v>
      </c>
      <c r="O41" s="42">
        <v>5</v>
      </c>
      <c r="P41" s="42">
        <v>3</v>
      </c>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50"/>
      <c r="AS41" s="50"/>
      <c r="AT41" s="50"/>
      <c r="AU41" s="50"/>
      <c r="AV41" s="50"/>
      <c r="AW41" s="50"/>
      <c r="AX41" s="50"/>
      <c r="AY41" s="50"/>
      <c r="AZ41" s="50"/>
      <c r="BA41" s="50"/>
      <c r="BB41" s="50"/>
      <c r="BC41" s="53"/>
      <c r="BE41" s="61">
        <f t="shared" si="10"/>
        <v>2</v>
      </c>
      <c r="BF41" s="62">
        <f t="shared" si="11"/>
        <v>6</v>
      </c>
      <c r="BG41" s="62">
        <f t="shared" si="12"/>
        <v>4</v>
      </c>
      <c r="BH41" s="62">
        <f t="shared" si="13"/>
        <v>0</v>
      </c>
      <c r="BI41" s="62">
        <f t="shared" si="14"/>
        <v>0</v>
      </c>
      <c r="BJ41" s="62">
        <f t="shared" si="16"/>
        <v>12</v>
      </c>
      <c r="BK41" s="63">
        <f t="shared" si="15"/>
        <v>4</v>
      </c>
      <c r="BL41" s="64"/>
    </row>
    <row r="42" spans="2:64" s="30" customFormat="1" ht="15.4">
      <c r="B42" s="39">
        <f t="shared" si="17"/>
        <v>4</v>
      </c>
      <c r="C42" s="40" t="s">
        <v>173</v>
      </c>
      <c r="D42" s="41" t="s">
        <v>174</v>
      </c>
      <c r="E42" s="42">
        <v>4</v>
      </c>
      <c r="F42" s="42">
        <v>4</v>
      </c>
      <c r="G42" s="42">
        <v>5</v>
      </c>
      <c r="H42" s="42">
        <v>5</v>
      </c>
      <c r="I42" s="42">
        <v>4</v>
      </c>
      <c r="J42" s="42">
        <v>3</v>
      </c>
      <c r="K42" s="42">
        <v>3</v>
      </c>
      <c r="L42" s="42">
        <v>4</v>
      </c>
      <c r="M42" s="42">
        <v>4</v>
      </c>
      <c r="N42" s="42">
        <v>4</v>
      </c>
      <c r="O42" s="42">
        <v>4</v>
      </c>
      <c r="P42" s="42">
        <v>5</v>
      </c>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50"/>
      <c r="AS42" s="50"/>
      <c r="AT42" s="50"/>
      <c r="AU42" s="50"/>
      <c r="AV42" s="50"/>
      <c r="AW42" s="50"/>
      <c r="AX42" s="50"/>
      <c r="AY42" s="50"/>
      <c r="AZ42" s="50"/>
      <c r="BA42" s="50"/>
      <c r="BB42" s="50"/>
      <c r="BC42" s="53"/>
      <c r="BE42" s="61">
        <f t="shared" si="10"/>
        <v>3</v>
      </c>
      <c r="BF42" s="62">
        <f t="shared" si="11"/>
        <v>7</v>
      </c>
      <c r="BG42" s="62">
        <f t="shared" si="12"/>
        <v>2</v>
      </c>
      <c r="BH42" s="62">
        <f t="shared" si="13"/>
        <v>0</v>
      </c>
      <c r="BI42" s="62">
        <f t="shared" si="14"/>
        <v>0</v>
      </c>
      <c r="BJ42" s="62">
        <f t="shared" si="16"/>
        <v>12</v>
      </c>
      <c r="BK42" s="63">
        <f t="shared" si="15"/>
        <v>4</v>
      </c>
      <c r="BL42" s="64"/>
    </row>
    <row r="43" spans="2:64" s="30" customFormat="1" ht="15.4">
      <c r="B43" s="39">
        <f t="shared" si="17"/>
        <v>5</v>
      </c>
      <c r="C43" s="36" t="s">
        <v>180</v>
      </c>
      <c r="D43" s="41" t="s">
        <v>181</v>
      </c>
      <c r="E43" s="42">
        <v>4</v>
      </c>
      <c r="F43" s="42">
        <v>5</v>
      </c>
      <c r="G43" s="42">
        <v>3</v>
      </c>
      <c r="H43" s="42">
        <v>5</v>
      </c>
      <c r="I43" s="42">
        <v>5</v>
      </c>
      <c r="J43" s="42">
        <v>4</v>
      </c>
      <c r="K43" s="42">
        <v>4</v>
      </c>
      <c r="L43" s="42">
        <v>4</v>
      </c>
      <c r="M43" s="42">
        <v>3</v>
      </c>
      <c r="N43" s="42">
        <v>4</v>
      </c>
      <c r="O43" s="42">
        <v>4</v>
      </c>
      <c r="P43" s="42">
        <v>4</v>
      </c>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50"/>
      <c r="AS43" s="50"/>
      <c r="AT43" s="50"/>
      <c r="AU43" s="50"/>
      <c r="AV43" s="50"/>
      <c r="AW43" s="50"/>
      <c r="AX43" s="50"/>
      <c r="AY43" s="50"/>
      <c r="AZ43" s="50"/>
      <c r="BA43" s="50"/>
      <c r="BB43" s="50"/>
      <c r="BC43" s="53"/>
      <c r="BE43" s="61">
        <f t="shared" si="10"/>
        <v>3</v>
      </c>
      <c r="BF43" s="62">
        <f t="shared" si="11"/>
        <v>7</v>
      </c>
      <c r="BG43" s="62">
        <f t="shared" si="12"/>
        <v>2</v>
      </c>
      <c r="BH43" s="62">
        <f t="shared" si="13"/>
        <v>0</v>
      </c>
      <c r="BI43" s="62">
        <f t="shared" si="14"/>
        <v>0</v>
      </c>
      <c r="BJ43" s="62">
        <f t="shared" si="16"/>
        <v>12</v>
      </c>
      <c r="BK43" s="63">
        <f t="shared" si="15"/>
        <v>4</v>
      </c>
      <c r="BL43" s="64"/>
    </row>
    <row r="44" spans="2:64" s="30" customFormat="1" ht="15.4">
      <c r="B44" s="39">
        <f t="shared" si="17"/>
        <v>6</v>
      </c>
      <c r="C44" s="40" t="s">
        <v>187</v>
      </c>
      <c r="D44" s="41" t="s">
        <v>188</v>
      </c>
      <c r="E44" s="42">
        <v>5</v>
      </c>
      <c r="F44" s="42">
        <v>3</v>
      </c>
      <c r="G44" s="42">
        <v>3</v>
      </c>
      <c r="H44" s="42">
        <v>4</v>
      </c>
      <c r="I44" s="42">
        <v>4</v>
      </c>
      <c r="J44" s="42">
        <v>3</v>
      </c>
      <c r="K44" s="42">
        <v>4</v>
      </c>
      <c r="L44" s="42">
        <v>4</v>
      </c>
      <c r="M44" s="42">
        <v>4</v>
      </c>
      <c r="N44" s="42">
        <v>3</v>
      </c>
      <c r="O44" s="42">
        <v>2</v>
      </c>
      <c r="P44" s="42">
        <v>5</v>
      </c>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50"/>
      <c r="AS44" s="50"/>
      <c r="AT44" s="50"/>
      <c r="AU44" s="50"/>
      <c r="AV44" s="50"/>
      <c r="AW44" s="50"/>
      <c r="AX44" s="50"/>
      <c r="AY44" s="50"/>
      <c r="AZ44" s="50"/>
      <c r="BA44" s="50"/>
      <c r="BB44" s="50"/>
      <c r="BC44" s="53"/>
      <c r="BE44" s="61">
        <f t="shared" si="10"/>
        <v>2</v>
      </c>
      <c r="BF44" s="62">
        <f t="shared" si="11"/>
        <v>5</v>
      </c>
      <c r="BG44" s="62">
        <f t="shared" si="12"/>
        <v>4</v>
      </c>
      <c r="BH44" s="62">
        <f t="shared" si="13"/>
        <v>1</v>
      </c>
      <c r="BI44" s="62">
        <f t="shared" si="14"/>
        <v>0</v>
      </c>
      <c r="BJ44" s="62">
        <f t="shared" si="16"/>
        <v>12</v>
      </c>
      <c r="BK44" s="63">
        <f t="shared" si="15"/>
        <v>4</v>
      </c>
      <c r="BL44" s="64"/>
    </row>
    <row r="45" spans="2:64" s="30" customFormat="1" ht="15.4">
      <c r="B45" s="39">
        <f t="shared" si="17"/>
        <v>7</v>
      </c>
      <c r="C45" s="36" t="s">
        <v>198</v>
      </c>
      <c r="D45" s="41" t="s">
        <v>199</v>
      </c>
      <c r="E45" s="42">
        <v>4</v>
      </c>
      <c r="F45" s="42">
        <v>3</v>
      </c>
      <c r="G45" s="42">
        <v>3</v>
      </c>
      <c r="H45" s="42">
        <v>4</v>
      </c>
      <c r="I45" s="42">
        <v>5</v>
      </c>
      <c r="J45" s="42">
        <v>5</v>
      </c>
      <c r="K45" s="42">
        <v>4</v>
      </c>
      <c r="L45" s="42">
        <v>3</v>
      </c>
      <c r="M45" s="42">
        <v>4</v>
      </c>
      <c r="N45" s="42">
        <v>3</v>
      </c>
      <c r="O45" s="42">
        <v>5</v>
      </c>
      <c r="P45" s="42">
        <v>4</v>
      </c>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50"/>
      <c r="AS45" s="50"/>
      <c r="AT45" s="50"/>
      <c r="AU45" s="50"/>
      <c r="AV45" s="50"/>
      <c r="AW45" s="50"/>
      <c r="AX45" s="50"/>
      <c r="AY45" s="50"/>
      <c r="AZ45" s="50"/>
      <c r="BA45" s="50"/>
      <c r="BB45" s="50"/>
      <c r="BC45" s="53"/>
      <c r="BE45" s="61">
        <f t="shared" si="10"/>
        <v>3</v>
      </c>
      <c r="BF45" s="62">
        <f t="shared" si="11"/>
        <v>5</v>
      </c>
      <c r="BG45" s="62">
        <f t="shared" si="12"/>
        <v>4</v>
      </c>
      <c r="BH45" s="62">
        <f t="shared" si="13"/>
        <v>0</v>
      </c>
      <c r="BI45" s="62">
        <f t="shared" si="14"/>
        <v>0</v>
      </c>
      <c r="BJ45" s="62">
        <f t="shared" si="16"/>
        <v>12</v>
      </c>
      <c r="BK45" s="63">
        <f t="shared" si="15"/>
        <v>4</v>
      </c>
      <c r="BL45" s="64"/>
    </row>
    <row r="46" spans="2:64" s="30" customFormat="1" ht="15.4">
      <c r="B46" s="39">
        <f t="shared" si="17"/>
        <v>8</v>
      </c>
      <c r="C46" s="40" t="s">
        <v>208</v>
      </c>
      <c r="D46" s="41" t="s">
        <v>209</v>
      </c>
      <c r="E46" s="42">
        <v>3</v>
      </c>
      <c r="F46" s="42">
        <v>2</v>
      </c>
      <c r="G46" s="42">
        <v>2</v>
      </c>
      <c r="H46" s="42">
        <v>2</v>
      </c>
      <c r="I46" s="42">
        <v>3</v>
      </c>
      <c r="J46" s="42">
        <v>1</v>
      </c>
      <c r="K46" s="42">
        <v>2</v>
      </c>
      <c r="L46" s="42">
        <v>3</v>
      </c>
      <c r="M46" s="42">
        <v>2</v>
      </c>
      <c r="N46" s="42">
        <v>2</v>
      </c>
      <c r="O46" s="42">
        <v>2</v>
      </c>
      <c r="P46" s="42">
        <v>2</v>
      </c>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50"/>
      <c r="AS46" s="50"/>
      <c r="AT46" s="50"/>
      <c r="AU46" s="50"/>
      <c r="AV46" s="50"/>
      <c r="AW46" s="50"/>
      <c r="AX46" s="50"/>
      <c r="AY46" s="50"/>
      <c r="AZ46" s="50"/>
      <c r="BA46" s="50"/>
      <c r="BB46" s="50"/>
      <c r="BC46" s="53"/>
      <c r="BE46" s="61">
        <f t="shared" si="10"/>
        <v>0</v>
      </c>
      <c r="BF46" s="62">
        <f t="shared" si="11"/>
        <v>0</v>
      </c>
      <c r="BG46" s="62">
        <f t="shared" si="12"/>
        <v>3</v>
      </c>
      <c r="BH46" s="62">
        <f t="shared" si="13"/>
        <v>8</v>
      </c>
      <c r="BI46" s="62">
        <f t="shared" si="14"/>
        <v>1</v>
      </c>
      <c r="BJ46" s="62">
        <f t="shared" si="16"/>
        <v>12</v>
      </c>
      <c r="BK46" s="63">
        <f t="shared" si="15"/>
        <v>2</v>
      </c>
      <c r="BL46" s="64"/>
    </row>
    <row r="47" spans="2:64" s="30" customFormat="1" ht="15.4">
      <c r="B47" s="39">
        <f t="shared" si="17"/>
        <v>9</v>
      </c>
      <c r="C47" s="36" t="s">
        <v>219</v>
      </c>
      <c r="D47" s="41" t="s">
        <v>221</v>
      </c>
      <c r="E47" s="42">
        <v>3</v>
      </c>
      <c r="F47" s="42">
        <v>2</v>
      </c>
      <c r="G47" s="42">
        <v>2</v>
      </c>
      <c r="H47" s="42">
        <v>1</v>
      </c>
      <c r="I47" s="42">
        <v>2</v>
      </c>
      <c r="J47" s="42">
        <v>2</v>
      </c>
      <c r="K47" s="42">
        <v>3</v>
      </c>
      <c r="L47" s="42">
        <v>2</v>
      </c>
      <c r="M47" s="42">
        <v>2</v>
      </c>
      <c r="N47" s="42">
        <v>2</v>
      </c>
      <c r="O47" s="42">
        <v>1</v>
      </c>
      <c r="P47" s="42">
        <v>2</v>
      </c>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50"/>
      <c r="AS47" s="50"/>
      <c r="AT47" s="50"/>
      <c r="AU47" s="50"/>
      <c r="AV47" s="50"/>
      <c r="AW47" s="50"/>
      <c r="AX47" s="50"/>
      <c r="AY47" s="50"/>
      <c r="AZ47" s="50"/>
      <c r="BA47" s="50"/>
      <c r="BB47" s="50"/>
      <c r="BC47" s="53"/>
      <c r="BE47" s="61">
        <f t="shared" si="10"/>
        <v>0</v>
      </c>
      <c r="BF47" s="62">
        <f t="shared" si="11"/>
        <v>0</v>
      </c>
      <c r="BG47" s="62">
        <f t="shared" si="12"/>
        <v>2</v>
      </c>
      <c r="BH47" s="62">
        <f t="shared" si="13"/>
        <v>8</v>
      </c>
      <c r="BI47" s="62">
        <f t="shared" si="14"/>
        <v>2</v>
      </c>
      <c r="BJ47" s="62">
        <f t="shared" si="16"/>
        <v>12</v>
      </c>
      <c r="BK47" s="63">
        <f t="shared" si="15"/>
        <v>2</v>
      </c>
      <c r="BL47" s="64"/>
    </row>
    <row r="48" spans="2:64" s="30" customFormat="1" ht="15.4">
      <c r="B48" s="39">
        <f t="shared" si="17"/>
        <v>10</v>
      </c>
      <c r="C48" s="40" t="s">
        <v>228</v>
      </c>
      <c r="D48" s="41" t="s">
        <v>229</v>
      </c>
      <c r="E48" s="42">
        <v>2</v>
      </c>
      <c r="F48" s="42">
        <v>3</v>
      </c>
      <c r="G48" s="42">
        <v>3</v>
      </c>
      <c r="H48" s="42">
        <v>4</v>
      </c>
      <c r="I48" s="42">
        <v>4</v>
      </c>
      <c r="J48" s="42">
        <v>4</v>
      </c>
      <c r="K48" s="42">
        <v>3</v>
      </c>
      <c r="L48" s="42">
        <v>5</v>
      </c>
      <c r="M48" s="42">
        <v>5</v>
      </c>
      <c r="N48" s="42">
        <v>5</v>
      </c>
      <c r="O48" s="42">
        <v>4</v>
      </c>
      <c r="P48" s="42">
        <v>4</v>
      </c>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50"/>
      <c r="AS48" s="50"/>
      <c r="AT48" s="50"/>
      <c r="AU48" s="50"/>
      <c r="AV48" s="50"/>
      <c r="AW48" s="50"/>
      <c r="AX48" s="50"/>
      <c r="AY48" s="50"/>
      <c r="AZ48" s="50"/>
      <c r="BA48" s="50"/>
      <c r="BB48" s="50"/>
      <c r="BC48" s="53"/>
      <c r="BE48" s="61">
        <f t="shared" si="10"/>
        <v>3</v>
      </c>
      <c r="BF48" s="62">
        <f t="shared" si="11"/>
        <v>5</v>
      </c>
      <c r="BG48" s="62">
        <f t="shared" si="12"/>
        <v>3</v>
      </c>
      <c r="BH48" s="62">
        <f t="shared" si="13"/>
        <v>1</v>
      </c>
      <c r="BI48" s="62">
        <f t="shared" si="14"/>
        <v>0</v>
      </c>
      <c r="BJ48" s="62">
        <f t="shared" si="16"/>
        <v>12</v>
      </c>
      <c r="BK48" s="63">
        <f t="shared" si="15"/>
        <v>4</v>
      </c>
      <c r="BL48" s="64"/>
    </row>
    <row r="49" spans="2:64" s="30" customFormat="1" ht="15.4">
      <c r="B49" s="39">
        <f t="shared" si="17"/>
        <v>11</v>
      </c>
      <c r="C49" s="36" t="s">
        <v>236</v>
      </c>
      <c r="D49" s="41" t="s">
        <v>237</v>
      </c>
      <c r="E49" s="42">
        <v>4</v>
      </c>
      <c r="F49" s="42">
        <v>4</v>
      </c>
      <c r="G49" s="42">
        <v>5</v>
      </c>
      <c r="H49" s="42">
        <v>4</v>
      </c>
      <c r="I49" s="42">
        <v>3</v>
      </c>
      <c r="J49" s="42">
        <v>4</v>
      </c>
      <c r="K49" s="42">
        <v>4</v>
      </c>
      <c r="L49" s="42">
        <v>4</v>
      </c>
      <c r="M49" s="42">
        <v>5</v>
      </c>
      <c r="N49" s="42">
        <v>4</v>
      </c>
      <c r="O49" s="42">
        <v>3</v>
      </c>
      <c r="P49" s="42">
        <v>5</v>
      </c>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50"/>
      <c r="AS49" s="50"/>
      <c r="AT49" s="50"/>
      <c r="AU49" s="50"/>
      <c r="AV49" s="50"/>
      <c r="AW49" s="50"/>
      <c r="AX49" s="50"/>
      <c r="AY49" s="50"/>
      <c r="AZ49" s="50"/>
      <c r="BA49" s="50"/>
      <c r="BB49" s="50"/>
      <c r="BC49" s="53"/>
      <c r="BE49" s="61">
        <f t="shared" si="10"/>
        <v>3</v>
      </c>
      <c r="BF49" s="62">
        <f t="shared" si="11"/>
        <v>7</v>
      </c>
      <c r="BG49" s="62">
        <f t="shared" si="12"/>
        <v>2</v>
      </c>
      <c r="BH49" s="62">
        <f t="shared" si="13"/>
        <v>0</v>
      </c>
      <c r="BI49" s="62">
        <f t="shared" si="14"/>
        <v>0</v>
      </c>
      <c r="BJ49" s="62">
        <f t="shared" si="16"/>
        <v>12</v>
      </c>
      <c r="BK49" s="63">
        <f t="shared" si="15"/>
        <v>4</v>
      </c>
      <c r="BL49" s="64"/>
    </row>
    <row r="50" spans="2:64" s="30" customFormat="1" ht="15.4">
      <c r="B50" s="39">
        <f t="shared" si="17"/>
        <v>12</v>
      </c>
      <c r="C50" s="40" t="s">
        <v>246</v>
      </c>
      <c r="D50" s="41" t="s">
        <v>248</v>
      </c>
      <c r="E50" s="42">
        <v>2</v>
      </c>
      <c r="F50" s="42">
        <v>2</v>
      </c>
      <c r="G50" s="42">
        <v>3</v>
      </c>
      <c r="H50" s="42">
        <v>1</v>
      </c>
      <c r="I50" s="42">
        <v>3</v>
      </c>
      <c r="J50" s="42">
        <v>3</v>
      </c>
      <c r="K50" s="42">
        <v>2</v>
      </c>
      <c r="L50" s="42">
        <v>4</v>
      </c>
      <c r="M50" s="42">
        <v>3</v>
      </c>
      <c r="N50" s="42">
        <v>3</v>
      </c>
      <c r="O50" s="42">
        <v>3</v>
      </c>
      <c r="P50" s="42">
        <v>3</v>
      </c>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50"/>
      <c r="AS50" s="50"/>
      <c r="AT50" s="50"/>
      <c r="AU50" s="50"/>
      <c r="AV50" s="50"/>
      <c r="AW50" s="50"/>
      <c r="AX50" s="50"/>
      <c r="AY50" s="50"/>
      <c r="AZ50" s="50"/>
      <c r="BA50" s="50"/>
      <c r="BB50" s="50"/>
      <c r="BC50" s="53"/>
      <c r="BE50" s="61">
        <f t="shared" si="10"/>
        <v>0</v>
      </c>
      <c r="BF50" s="62">
        <f t="shared" si="11"/>
        <v>1</v>
      </c>
      <c r="BG50" s="62">
        <f t="shared" si="12"/>
        <v>7</v>
      </c>
      <c r="BH50" s="62">
        <f t="shared" si="13"/>
        <v>3</v>
      </c>
      <c r="BI50" s="62">
        <f t="shared" si="14"/>
        <v>1</v>
      </c>
      <c r="BJ50" s="62">
        <f t="shared" si="16"/>
        <v>12</v>
      </c>
      <c r="BK50" s="63">
        <f t="shared" si="15"/>
        <v>3</v>
      </c>
      <c r="BL50" s="64"/>
    </row>
    <row r="51" spans="2:64" s="30" customFormat="1" ht="15.4">
      <c r="B51" s="39">
        <f t="shared" si="17"/>
        <v>13</v>
      </c>
      <c r="C51" s="36" t="s">
        <v>261</v>
      </c>
      <c r="D51" s="41" t="s">
        <v>263</v>
      </c>
      <c r="E51" s="42">
        <v>5</v>
      </c>
      <c r="F51" s="42">
        <v>3</v>
      </c>
      <c r="G51" s="42">
        <v>4</v>
      </c>
      <c r="H51" s="42">
        <v>4</v>
      </c>
      <c r="I51" s="42">
        <v>3</v>
      </c>
      <c r="J51" s="42">
        <v>4</v>
      </c>
      <c r="K51" s="42">
        <v>4</v>
      </c>
      <c r="L51" s="42">
        <v>3</v>
      </c>
      <c r="M51" s="42">
        <v>4</v>
      </c>
      <c r="N51" s="42">
        <v>4</v>
      </c>
      <c r="O51" s="42">
        <v>5</v>
      </c>
      <c r="P51" s="42">
        <v>5</v>
      </c>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50"/>
      <c r="AS51" s="50"/>
      <c r="AT51" s="50"/>
      <c r="AU51" s="50"/>
      <c r="AV51" s="50"/>
      <c r="AW51" s="50"/>
      <c r="AX51" s="50"/>
      <c r="AY51" s="50"/>
      <c r="AZ51" s="50"/>
      <c r="BA51" s="50"/>
      <c r="BB51" s="50"/>
      <c r="BC51" s="53"/>
      <c r="BE51" s="61">
        <f t="shared" si="10"/>
        <v>3</v>
      </c>
      <c r="BF51" s="62">
        <f t="shared" si="11"/>
        <v>6</v>
      </c>
      <c r="BG51" s="62">
        <f t="shared" si="12"/>
        <v>3</v>
      </c>
      <c r="BH51" s="62">
        <f t="shared" si="13"/>
        <v>0</v>
      </c>
      <c r="BI51" s="62">
        <f t="shared" si="14"/>
        <v>0</v>
      </c>
      <c r="BJ51" s="62">
        <f t="shared" si="16"/>
        <v>12</v>
      </c>
      <c r="BK51" s="63">
        <f t="shared" si="15"/>
        <v>4</v>
      </c>
      <c r="BL51" s="64"/>
    </row>
    <row r="52" spans="2:64" s="30" customFormat="1" ht="15.4">
      <c r="B52" s="39">
        <f t="shared" si="17"/>
        <v>14</v>
      </c>
      <c r="C52" s="40" t="s">
        <v>272</v>
      </c>
      <c r="D52" s="41" t="s">
        <v>274</v>
      </c>
      <c r="E52" s="42">
        <v>3</v>
      </c>
      <c r="F52" s="42">
        <v>3</v>
      </c>
      <c r="G52" s="42">
        <v>2</v>
      </c>
      <c r="H52" s="42">
        <v>3</v>
      </c>
      <c r="I52" s="42">
        <v>4</v>
      </c>
      <c r="J52" s="42">
        <v>4</v>
      </c>
      <c r="K52" s="42">
        <v>3</v>
      </c>
      <c r="L52" s="42">
        <v>2</v>
      </c>
      <c r="M52" s="42">
        <v>3</v>
      </c>
      <c r="N52" s="42">
        <v>3</v>
      </c>
      <c r="O52" s="42">
        <v>3</v>
      </c>
      <c r="P52" s="42">
        <v>4</v>
      </c>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50"/>
      <c r="AS52" s="50"/>
      <c r="AT52" s="50"/>
      <c r="AU52" s="50"/>
      <c r="AV52" s="50"/>
      <c r="AW52" s="50"/>
      <c r="AX52" s="50"/>
      <c r="AY52" s="50"/>
      <c r="AZ52" s="50"/>
      <c r="BA52" s="50"/>
      <c r="BB52" s="50"/>
      <c r="BC52" s="53"/>
      <c r="BE52" s="61">
        <f t="shared" si="10"/>
        <v>0</v>
      </c>
      <c r="BF52" s="62">
        <f t="shared" si="11"/>
        <v>3</v>
      </c>
      <c r="BG52" s="62">
        <f t="shared" si="12"/>
        <v>7</v>
      </c>
      <c r="BH52" s="62">
        <f t="shared" si="13"/>
        <v>2</v>
      </c>
      <c r="BI52" s="62">
        <f t="shared" si="14"/>
        <v>0</v>
      </c>
      <c r="BJ52" s="62">
        <f t="shared" si="16"/>
        <v>12</v>
      </c>
      <c r="BK52" s="63">
        <f t="shared" si="15"/>
        <v>3</v>
      </c>
      <c r="BL52" s="64"/>
    </row>
    <row r="53" spans="2:64" s="30" customFormat="1" ht="15.4">
      <c r="B53" s="39">
        <f t="shared" si="17"/>
        <v>15</v>
      </c>
      <c r="C53" s="36" t="s">
        <v>281</v>
      </c>
      <c r="D53" s="41" t="s">
        <v>282</v>
      </c>
      <c r="E53" s="42">
        <v>3</v>
      </c>
      <c r="F53" s="42">
        <v>3</v>
      </c>
      <c r="G53" s="42">
        <v>2</v>
      </c>
      <c r="H53" s="42">
        <v>4</v>
      </c>
      <c r="I53" s="42">
        <v>3</v>
      </c>
      <c r="J53" s="42">
        <v>3</v>
      </c>
      <c r="K53" s="42">
        <v>4</v>
      </c>
      <c r="L53" s="42">
        <v>3</v>
      </c>
      <c r="M53" s="42">
        <v>2</v>
      </c>
      <c r="N53" s="42">
        <v>3</v>
      </c>
      <c r="O53" s="42">
        <v>3</v>
      </c>
      <c r="P53" s="42">
        <v>3</v>
      </c>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50"/>
      <c r="AS53" s="50"/>
      <c r="AT53" s="50"/>
      <c r="AU53" s="50"/>
      <c r="AV53" s="50"/>
      <c r="AW53" s="50"/>
      <c r="AX53" s="50"/>
      <c r="AY53" s="50"/>
      <c r="AZ53" s="50"/>
      <c r="BA53" s="50"/>
      <c r="BB53" s="50"/>
      <c r="BC53" s="53"/>
      <c r="BE53" s="61">
        <f t="shared" si="10"/>
        <v>0</v>
      </c>
      <c r="BF53" s="62">
        <f t="shared" si="11"/>
        <v>2</v>
      </c>
      <c r="BG53" s="62">
        <f t="shared" si="12"/>
        <v>8</v>
      </c>
      <c r="BH53" s="62">
        <f t="shared" si="13"/>
        <v>2</v>
      </c>
      <c r="BI53" s="62">
        <f t="shared" si="14"/>
        <v>0</v>
      </c>
      <c r="BJ53" s="62">
        <f t="shared" si="16"/>
        <v>12</v>
      </c>
      <c r="BK53" s="63">
        <f t="shared" si="15"/>
        <v>3</v>
      </c>
      <c r="BL53" s="64"/>
    </row>
    <row r="54" spans="2:64" s="30" customFormat="1" ht="30.75">
      <c r="B54" s="39">
        <f t="shared" si="17"/>
        <v>16</v>
      </c>
      <c r="C54" s="40" t="s">
        <v>290</v>
      </c>
      <c r="D54" s="41" t="s">
        <v>291</v>
      </c>
      <c r="E54" s="42">
        <v>4</v>
      </c>
      <c r="F54" s="42">
        <v>3</v>
      </c>
      <c r="G54" s="42">
        <v>3</v>
      </c>
      <c r="H54" s="42">
        <v>2</v>
      </c>
      <c r="I54" s="42">
        <v>4</v>
      </c>
      <c r="J54" s="42">
        <v>3</v>
      </c>
      <c r="K54" s="42">
        <v>3</v>
      </c>
      <c r="L54" s="42">
        <v>3</v>
      </c>
      <c r="M54" s="42">
        <v>3</v>
      </c>
      <c r="N54" s="42">
        <v>2</v>
      </c>
      <c r="O54" s="42">
        <v>3</v>
      </c>
      <c r="P54" s="42">
        <v>3</v>
      </c>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50"/>
      <c r="AS54" s="50"/>
      <c r="AT54" s="50"/>
      <c r="AU54" s="50"/>
      <c r="AV54" s="50"/>
      <c r="AW54" s="50"/>
      <c r="AX54" s="50"/>
      <c r="AY54" s="50"/>
      <c r="AZ54" s="50"/>
      <c r="BA54" s="50"/>
      <c r="BB54" s="50"/>
      <c r="BC54" s="53"/>
      <c r="BE54" s="61">
        <f t="shared" si="10"/>
        <v>0</v>
      </c>
      <c r="BF54" s="62">
        <f t="shared" si="11"/>
        <v>2</v>
      </c>
      <c r="BG54" s="62">
        <f t="shared" si="12"/>
        <v>8</v>
      </c>
      <c r="BH54" s="62">
        <f t="shared" si="13"/>
        <v>2</v>
      </c>
      <c r="BI54" s="62">
        <f t="shared" si="14"/>
        <v>0</v>
      </c>
      <c r="BJ54" s="62">
        <f t="shared" si="16"/>
        <v>12</v>
      </c>
      <c r="BK54" s="63">
        <f t="shared" si="15"/>
        <v>3</v>
      </c>
      <c r="BL54" s="64"/>
    </row>
    <row r="55" spans="2:64" s="30" customFormat="1" ht="15.4">
      <c r="B55" s="39">
        <f t="shared" si="17"/>
        <v>17</v>
      </c>
      <c r="C55" s="36" t="s">
        <v>298</v>
      </c>
      <c r="D55" s="41" t="s">
        <v>299</v>
      </c>
      <c r="E55" s="42">
        <v>4</v>
      </c>
      <c r="F55" s="42">
        <v>4</v>
      </c>
      <c r="G55" s="42">
        <v>3</v>
      </c>
      <c r="H55" s="42">
        <v>4</v>
      </c>
      <c r="I55" s="42">
        <v>3</v>
      </c>
      <c r="J55" s="42">
        <v>3</v>
      </c>
      <c r="K55" s="42">
        <v>4</v>
      </c>
      <c r="L55" s="42">
        <v>4</v>
      </c>
      <c r="M55" s="42">
        <v>4</v>
      </c>
      <c r="N55" s="42">
        <v>4</v>
      </c>
      <c r="O55" s="42">
        <v>4</v>
      </c>
      <c r="P55" s="42">
        <v>5</v>
      </c>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50"/>
      <c r="AS55" s="50"/>
      <c r="AT55" s="50"/>
      <c r="AU55" s="50"/>
      <c r="AV55" s="50"/>
      <c r="AW55" s="50"/>
      <c r="AX55" s="50"/>
      <c r="AY55" s="50"/>
      <c r="AZ55" s="50"/>
      <c r="BA55" s="50"/>
      <c r="BB55" s="50"/>
      <c r="BC55" s="53"/>
      <c r="BE55" s="61">
        <f t="shared" si="10"/>
        <v>1</v>
      </c>
      <c r="BF55" s="62">
        <f t="shared" si="11"/>
        <v>8</v>
      </c>
      <c r="BG55" s="62">
        <f t="shared" si="12"/>
        <v>3</v>
      </c>
      <c r="BH55" s="62">
        <f t="shared" si="13"/>
        <v>0</v>
      </c>
      <c r="BI55" s="62">
        <f t="shared" si="14"/>
        <v>0</v>
      </c>
      <c r="BJ55" s="62">
        <f t="shared" si="16"/>
        <v>12</v>
      </c>
      <c r="BK55" s="63">
        <f t="shared" si="15"/>
        <v>4</v>
      </c>
      <c r="BL55" s="64"/>
    </row>
    <row r="56" spans="2:64" s="30" customFormat="1" ht="15.4">
      <c r="B56" s="39">
        <f t="shared" si="17"/>
        <v>18</v>
      </c>
      <c r="C56" s="40" t="s">
        <v>307</v>
      </c>
      <c r="D56" s="41" t="s">
        <v>308</v>
      </c>
      <c r="E56" s="42">
        <v>1</v>
      </c>
      <c r="F56" s="42">
        <v>2</v>
      </c>
      <c r="G56" s="42">
        <v>2</v>
      </c>
      <c r="H56" s="42">
        <v>1</v>
      </c>
      <c r="I56" s="42">
        <v>1</v>
      </c>
      <c r="J56" s="42">
        <v>2</v>
      </c>
      <c r="K56" s="42">
        <v>3</v>
      </c>
      <c r="L56" s="42">
        <v>2</v>
      </c>
      <c r="M56" s="42">
        <v>1</v>
      </c>
      <c r="N56" s="42">
        <v>2</v>
      </c>
      <c r="O56" s="42">
        <v>2</v>
      </c>
      <c r="P56" s="42">
        <v>2</v>
      </c>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50"/>
      <c r="AS56" s="50"/>
      <c r="AT56" s="50"/>
      <c r="AU56" s="50"/>
      <c r="AV56" s="50"/>
      <c r="AW56" s="50"/>
      <c r="AX56" s="50"/>
      <c r="AY56" s="50"/>
      <c r="AZ56" s="50"/>
      <c r="BA56" s="50"/>
      <c r="BB56" s="50"/>
      <c r="BC56" s="53"/>
      <c r="BE56" s="61">
        <f t="shared" si="10"/>
        <v>0</v>
      </c>
      <c r="BF56" s="62">
        <f t="shared" si="11"/>
        <v>0</v>
      </c>
      <c r="BG56" s="62">
        <f t="shared" si="12"/>
        <v>1</v>
      </c>
      <c r="BH56" s="62">
        <f t="shared" si="13"/>
        <v>7</v>
      </c>
      <c r="BI56" s="62">
        <f t="shared" si="14"/>
        <v>4</v>
      </c>
      <c r="BJ56" s="62">
        <f t="shared" si="16"/>
        <v>12</v>
      </c>
      <c r="BK56" s="63">
        <f t="shared" si="15"/>
        <v>2</v>
      </c>
      <c r="BL56" s="64"/>
    </row>
    <row r="57" spans="2:64" s="30" customFormat="1" ht="15.4">
      <c r="B57" s="39">
        <f t="shared" si="17"/>
        <v>19</v>
      </c>
      <c r="C57" s="36" t="s">
        <v>319</v>
      </c>
      <c r="D57" s="41" t="s">
        <v>321</v>
      </c>
      <c r="E57" s="42">
        <v>3</v>
      </c>
      <c r="F57" s="42">
        <v>2</v>
      </c>
      <c r="G57" s="42">
        <v>3</v>
      </c>
      <c r="H57" s="42">
        <v>4</v>
      </c>
      <c r="I57" s="42">
        <v>3</v>
      </c>
      <c r="J57" s="42">
        <v>2</v>
      </c>
      <c r="K57" s="42">
        <v>4</v>
      </c>
      <c r="L57" s="42">
        <v>4</v>
      </c>
      <c r="M57" s="42">
        <v>3</v>
      </c>
      <c r="N57" s="42">
        <v>3</v>
      </c>
      <c r="O57" s="42">
        <v>3</v>
      </c>
      <c r="P57" s="42">
        <v>3</v>
      </c>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50"/>
      <c r="AS57" s="50"/>
      <c r="AT57" s="50"/>
      <c r="AU57" s="50"/>
      <c r="AV57" s="50"/>
      <c r="AW57" s="50"/>
      <c r="AX57" s="50"/>
      <c r="AY57" s="50"/>
      <c r="AZ57" s="50"/>
      <c r="BA57" s="50"/>
      <c r="BB57" s="50"/>
      <c r="BC57" s="53"/>
      <c r="BE57" s="61">
        <f t="shared" si="10"/>
        <v>0</v>
      </c>
      <c r="BF57" s="62">
        <f t="shared" si="11"/>
        <v>3</v>
      </c>
      <c r="BG57" s="62">
        <f t="shared" si="12"/>
        <v>7</v>
      </c>
      <c r="BH57" s="62">
        <f t="shared" si="13"/>
        <v>2</v>
      </c>
      <c r="BI57" s="62">
        <f t="shared" si="14"/>
        <v>0</v>
      </c>
      <c r="BJ57" s="62">
        <f t="shared" si="16"/>
        <v>12</v>
      </c>
      <c r="BK57" s="63">
        <f t="shared" si="15"/>
        <v>3</v>
      </c>
      <c r="BL57" s="64"/>
    </row>
    <row r="58" spans="2:64" s="30" customFormat="1" ht="15.4">
      <c r="B58" s="39">
        <f t="shared" si="17"/>
        <v>20</v>
      </c>
      <c r="C58" s="40" t="s">
        <v>330</v>
      </c>
      <c r="D58" s="41" t="s">
        <v>332</v>
      </c>
      <c r="E58" s="42">
        <v>4</v>
      </c>
      <c r="F58" s="42">
        <v>4</v>
      </c>
      <c r="G58" s="42">
        <v>4</v>
      </c>
      <c r="H58" s="42">
        <v>4</v>
      </c>
      <c r="I58" s="42">
        <v>4</v>
      </c>
      <c r="J58" s="42">
        <v>4</v>
      </c>
      <c r="K58" s="42">
        <v>4</v>
      </c>
      <c r="L58" s="42">
        <v>3</v>
      </c>
      <c r="M58" s="42">
        <v>4</v>
      </c>
      <c r="N58" s="42">
        <v>4</v>
      </c>
      <c r="O58" s="42">
        <v>4</v>
      </c>
      <c r="P58" s="42">
        <v>4</v>
      </c>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50"/>
      <c r="AS58" s="50"/>
      <c r="AT58" s="50"/>
      <c r="AU58" s="50"/>
      <c r="AV58" s="50"/>
      <c r="AW58" s="50"/>
      <c r="AX58" s="50"/>
      <c r="AY58" s="50"/>
      <c r="AZ58" s="50"/>
      <c r="BA58" s="50"/>
      <c r="BB58" s="50"/>
      <c r="BC58" s="53"/>
      <c r="BE58" s="61">
        <f t="shared" si="10"/>
        <v>0</v>
      </c>
      <c r="BF58" s="62">
        <f t="shared" si="11"/>
        <v>11</v>
      </c>
      <c r="BG58" s="62">
        <f t="shared" si="12"/>
        <v>1</v>
      </c>
      <c r="BH58" s="62">
        <f t="shared" si="13"/>
        <v>0</v>
      </c>
      <c r="BI58" s="62">
        <f t="shared" si="14"/>
        <v>0</v>
      </c>
      <c r="BJ58" s="62">
        <f t="shared" si="16"/>
        <v>12</v>
      </c>
      <c r="BK58" s="63">
        <f t="shared" si="15"/>
        <v>4</v>
      </c>
      <c r="BL58" s="64"/>
    </row>
    <row r="59" spans="2:64" s="30" customFormat="1" ht="15.4">
      <c r="B59" s="39">
        <f t="shared" si="17"/>
        <v>21</v>
      </c>
      <c r="C59" s="36" t="s">
        <v>340</v>
      </c>
      <c r="D59" s="41" t="s">
        <v>342</v>
      </c>
      <c r="E59" s="42">
        <v>4</v>
      </c>
      <c r="F59" s="42">
        <v>3</v>
      </c>
      <c r="G59" s="42">
        <v>3</v>
      </c>
      <c r="H59" s="42">
        <v>4</v>
      </c>
      <c r="I59" s="42">
        <v>3</v>
      </c>
      <c r="J59" s="42">
        <v>3</v>
      </c>
      <c r="K59" s="42">
        <v>3</v>
      </c>
      <c r="L59" s="42">
        <v>2</v>
      </c>
      <c r="M59" s="42">
        <v>4</v>
      </c>
      <c r="N59" s="42">
        <v>3</v>
      </c>
      <c r="O59" s="42">
        <v>3</v>
      </c>
      <c r="P59" s="42">
        <v>3</v>
      </c>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50"/>
      <c r="AS59" s="50"/>
      <c r="AT59" s="50"/>
      <c r="AU59" s="50"/>
      <c r="AV59" s="50"/>
      <c r="AW59" s="50"/>
      <c r="AX59" s="50"/>
      <c r="AY59" s="50"/>
      <c r="AZ59" s="50"/>
      <c r="BA59" s="50"/>
      <c r="BB59" s="50"/>
      <c r="BC59" s="53"/>
      <c r="BE59" s="61">
        <f t="shared" si="10"/>
        <v>0</v>
      </c>
      <c r="BF59" s="62">
        <f t="shared" si="11"/>
        <v>3</v>
      </c>
      <c r="BG59" s="62">
        <f t="shared" si="12"/>
        <v>8</v>
      </c>
      <c r="BH59" s="62">
        <f t="shared" si="13"/>
        <v>1</v>
      </c>
      <c r="BI59" s="62">
        <f t="shared" si="14"/>
        <v>0</v>
      </c>
      <c r="BJ59" s="62">
        <f t="shared" si="16"/>
        <v>12</v>
      </c>
      <c r="BK59" s="63">
        <f t="shared" si="15"/>
        <v>3</v>
      </c>
      <c r="BL59" s="64"/>
    </row>
    <row r="60" spans="2:64" s="30" customFormat="1" ht="15.4">
      <c r="B60" s="39">
        <f t="shared" si="17"/>
        <v>22</v>
      </c>
      <c r="C60" s="40" t="s">
        <v>350</v>
      </c>
      <c r="D60" s="43" t="s">
        <v>351</v>
      </c>
      <c r="E60" s="42">
        <v>1</v>
      </c>
      <c r="F60" s="42">
        <v>2</v>
      </c>
      <c r="G60" s="42">
        <v>2</v>
      </c>
      <c r="H60" s="42">
        <v>2</v>
      </c>
      <c r="I60" s="42">
        <v>2</v>
      </c>
      <c r="J60" s="42">
        <v>2</v>
      </c>
      <c r="K60" s="42">
        <v>3</v>
      </c>
      <c r="L60" s="42">
        <v>2</v>
      </c>
      <c r="M60" s="42">
        <v>2</v>
      </c>
      <c r="N60" s="42">
        <v>1</v>
      </c>
      <c r="O60" s="42">
        <v>2</v>
      </c>
      <c r="P60" s="42">
        <v>2</v>
      </c>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50"/>
      <c r="AS60" s="50"/>
      <c r="AT60" s="50"/>
      <c r="AU60" s="50"/>
      <c r="AV60" s="50"/>
      <c r="AW60" s="50"/>
      <c r="AX60" s="50"/>
      <c r="AY60" s="50"/>
      <c r="AZ60" s="50"/>
      <c r="BA60" s="50"/>
      <c r="BB60" s="50"/>
      <c r="BC60" s="53"/>
      <c r="BE60" s="61">
        <f t="shared" si="10"/>
        <v>0</v>
      </c>
      <c r="BF60" s="62">
        <f t="shared" si="11"/>
        <v>0</v>
      </c>
      <c r="BG60" s="62">
        <f t="shared" si="12"/>
        <v>1</v>
      </c>
      <c r="BH60" s="62">
        <f t="shared" si="13"/>
        <v>9</v>
      </c>
      <c r="BI60" s="62">
        <f t="shared" si="14"/>
        <v>2</v>
      </c>
      <c r="BJ60" s="62">
        <f t="shared" si="16"/>
        <v>12</v>
      </c>
      <c r="BK60" s="63">
        <f t="shared" si="15"/>
        <v>2</v>
      </c>
      <c r="BL60" s="64"/>
    </row>
    <row r="61" spans="2:64" s="30" customFormat="1" ht="15.4">
      <c r="B61" s="39">
        <f t="shared" si="17"/>
        <v>23</v>
      </c>
      <c r="C61" s="36" t="s">
        <v>360</v>
      </c>
      <c r="D61" s="44" t="s">
        <v>361</v>
      </c>
      <c r="E61" s="42">
        <v>1</v>
      </c>
      <c r="F61" s="42">
        <v>2</v>
      </c>
      <c r="G61" s="42">
        <v>1</v>
      </c>
      <c r="H61" s="42">
        <v>1</v>
      </c>
      <c r="I61" s="42">
        <v>2</v>
      </c>
      <c r="J61" s="42">
        <v>3</v>
      </c>
      <c r="K61" s="42">
        <v>2</v>
      </c>
      <c r="L61" s="42">
        <v>2</v>
      </c>
      <c r="M61" s="42">
        <v>2</v>
      </c>
      <c r="N61" s="42">
        <v>3</v>
      </c>
      <c r="O61" s="42">
        <v>2</v>
      </c>
      <c r="P61" s="42">
        <v>2</v>
      </c>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50"/>
      <c r="AS61" s="50"/>
      <c r="AT61" s="50"/>
      <c r="AU61" s="50"/>
      <c r="AV61" s="50"/>
      <c r="AW61" s="50"/>
      <c r="AX61" s="50"/>
      <c r="AY61" s="50"/>
      <c r="AZ61" s="50"/>
      <c r="BA61" s="50"/>
      <c r="BB61" s="50"/>
      <c r="BC61" s="53"/>
      <c r="BE61" s="61">
        <f t="shared" si="10"/>
        <v>0</v>
      </c>
      <c r="BF61" s="62">
        <f t="shared" si="11"/>
        <v>0</v>
      </c>
      <c r="BG61" s="62">
        <f t="shared" si="12"/>
        <v>2</v>
      </c>
      <c r="BH61" s="62">
        <f t="shared" si="13"/>
        <v>7</v>
      </c>
      <c r="BI61" s="62">
        <f t="shared" si="14"/>
        <v>3</v>
      </c>
      <c r="BJ61" s="62">
        <f t="shared" si="16"/>
        <v>12</v>
      </c>
      <c r="BK61" s="63">
        <f t="shared" si="15"/>
        <v>2</v>
      </c>
      <c r="BL61" s="64"/>
    </row>
    <row r="62" spans="2:64" s="30" customFormat="1" ht="45.75" customHeight="1">
      <c r="B62" s="39">
        <f t="shared" si="17"/>
        <v>24</v>
      </c>
      <c r="C62" s="40" t="s">
        <v>370</v>
      </c>
      <c r="D62" s="44" t="s">
        <v>371</v>
      </c>
      <c r="E62" s="42">
        <v>3</v>
      </c>
      <c r="F62" s="42">
        <v>2</v>
      </c>
      <c r="G62" s="42">
        <v>4</v>
      </c>
      <c r="H62" s="42">
        <v>4</v>
      </c>
      <c r="I62" s="42">
        <v>4</v>
      </c>
      <c r="J62" s="42">
        <v>3</v>
      </c>
      <c r="K62" s="42">
        <v>5</v>
      </c>
      <c r="L62" s="42">
        <v>3</v>
      </c>
      <c r="M62" s="42">
        <v>4</v>
      </c>
      <c r="N62" s="42">
        <v>4</v>
      </c>
      <c r="O62" s="42">
        <v>4</v>
      </c>
      <c r="P62" s="42">
        <v>4</v>
      </c>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50"/>
      <c r="AS62" s="50"/>
      <c r="AT62" s="50"/>
      <c r="AU62" s="50"/>
      <c r="AV62" s="50"/>
      <c r="AW62" s="50"/>
      <c r="AX62" s="50"/>
      <c r="AY62" s="50"/>
      <c r="AZ62" s="50"/>
      <c r="BA62" s="50"/>
      <c r="BB62" s="50"/>
      <c r="BC62" s="53"/>
      <c r="BE62" s="61">
        <f t="shared" si="10"/>
        <v>1</v>
      </c>
      <c r="BF62" s="62">
        <f t="shared" si="11"/>
        <v>7</v>
      </c>
      <c r="BG62" s="62">
        <f t="shared" si="12"/>
        <v>3</v>
      </c>
      <c r="BH62" s="62">
        <f t="shared" si="13"/>
        <v>1</v>
      </c>
      <c r="BI62" s="62">
        <f t="shared" si="14"/>
        <v>0</v>
      </c>
      <c r="BJ62" s="62">
        <f t="shared" si="16"/>
        <v>12</v>
      </c>
      <c r="BK62" s="63">
        <f t="shared" si="15"/>
        <v>4</v>
      </c>
      <c r="BL62" s="64"/>
    </row>
    <row r="63" spans="2:64" s="30" customFormat="1" ht="15.4">
      <c r="B63" s="39">
        <f t="shared" si="17"/>
        <v>25</v>
      </c>
      <c r="C63" s="36" t="s">
        <v>378</v>
      </c>
      <c r="D63" s="44" t="s">
        <v>379</v>
      </c>
      <c r="E63" s="42">
        <v>3</v>
      </c>
      <c r="F63" s="42">
        <v>2</v>
      </c>
      <c r="G63" s="42">
        <v>3</v>
      </c>
      <c r="H63" s="42">
        <v>2</v>
      </c>
      <c r="I63" s="42">
        <v>4</v>
      </c>
      <c r="J63" s="42">
        <v>3</v>
      </c>
      <c r="K63" s="42">
        <v>3</v>
      </c>
      <c r="L63" s="42">
        <v>3</v>
      </c>
      <c r="M63" s="42">
        <v>4</v>
      </c>
      <c r="N63" s="42">
        <v>3</v>
      </c>
      <c r="O63" s="42">
        <v>3</v>
      </c>
      <c r="P63" s="42">
        <v>3</v>
      </c>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50"/>
      <c r="AS63" s="50"/>
      <c r="AT63" s="50"/>
      <c r="AU63" s="50"/>
      <c r="AV63" s="50"/>
      <c r="AW63" s="50"/>
      <c r="AX63" s="50"/>
      <c r="AY63" s="50"/>
      <c r="AZ63" s="50"/>
      <c r="BA63" s="50"/>
      <c r="BB63" s="50"/>
      <c r="BC63" s="53"/>
      <c r="BE63" s="61">
        <f t="shared" si="10"/>
        <v>0</v>
      </c>
      <c r="BF63" s="62">
        <f t="shared" si="11"/>
        <v>2</v>
      </c>
      <c r="BG63" s="62">
        <f t="shared" si="12"/>
        <v>8</v>
      </c>
      <c r="BH63" s="62">
        <f t="shared" si="13"/>
        <v>2</v>
      </c>
      <c r="BI63" s="62">
        <f t="shared" si="14"/>
        <v>0</v>
      </c>
      <c r="BJ63" s="62">
        <f t="shared" si="16"/>
        <v>12</v>
      </c>
      <c r="BK63" s="63">
        <f t="shared" si="15"/>
        <v>3</v>
      </c>
      <c r="BL63" s="64"/>
    </row>
    <row r="64" spans="2:64" s="30" customFormat="1" ht="15.4">
      <c r="B64" s="39">
        <f t="shared" si="17"/>
        <v>26</v>
      </c>
      <c r="C64" s="40" t="s">
        <v>387</v>
      </c>
      <c r="D64" s="44" t="s">
        <v>388</v>
      </c>
      <c r="E64" s="42">
        <v>2</v>
      </c>
      <c r="F64" s="42">
        <v>3</v>
      </c>
      <c r="G64" s="42">
        <v>2</v>
      </c>
      <c r="H64" s="42">
        <v>1</v>
      </c>
      <c r="I64" s="42">
        <v>2</v>
      </c>
      <c r="J64" s="42">
        <v>2</v>
      </c>
      <c r="K64" s="42">
        <v>2</v>
      </c>
      <c r="L64" s="42">
        <v>2</v>
      </c>
      <c r="M64" s="42">
        <v>2</v>
      </c>
      <c r="N64" s="42">
        <v>3</v>
      </c>
      <c r="O64" s="42">
        <v>2</v>
      </c>
      <c r="P64" s="42">
        <v>2</v>
      </c>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50"/>
      <c r="AS64" s="50"/>
      <c r="AT64" s="50"/>
      <c r="AU64" s="50"/>
      <c r="AV64" s="50"/>
      <c r="AW64" s="50"/>
      <c r="AX64" s="50"/>
      <c r="AY64" s="50"/>
      <c r="AZ64" s="50"/>
      <c r="BA64" s="50"/>
      <c r="BB64" s="50"/>
      <c r="BC64" s="53"/>
      <c r="BE64" s="61">
        <f t="shared" si="10"/>
        <v>0</v>
      </c>
      <c r="BF64" s="62">
        <f t="shared" si="11"/>
        <v>0</v>
      </c>
      <c r="BG64" s="62">
        <f t="shared" si="12"/>
        <v>2</v>
      </c>
      <c r="BH64" s="62">
        <f t="shared" si="13"/>
        <v>9</v>
      </c>
      <c r="BI64" s="62">
        <f t="shared" si="14"/>
        <v>1</v>
      </c>
      <c r="BJ64" s="62">
        <f t="shared" si="16"/>
        <v>12</v>
      </c>
      <c r="BK64" s="63">
        <f t="shared" si="15"/>
        <v>2</v>
      </c>
      <c r="BL64" s="64"/>
    </row>
    <row r="65" spans="2:64" s="30" customFormat="1" ht="30.75">
      <c r="B65" s="39">
        <f t="shared" si="17"/>
        <v>27</v>
      </c>
      <c r="C65" s="36" t="s">
        <v>397</v>
      </c>
      <c r="D65" s="44" t="s">
        <v>398</v>
      </c>
      <c r="E65" s="42">
        <v>1</v>
      </c>
      <c r="F65" s="42">
        <v>2</v>
      </c>
      <c r="G65" s="42">
        <v>3</v>
      </c>
      <c r="H65" s="42">
        <v>1</v>
      </c>
      <c r="I65" s="42">
        <v>2</v>
      </c>
      <c r="J65" s="42">
        <v>1</v>
      </c>
      <c r="K65" s="42">
        <v>2</v>
      </c>
      <c r="L65" s="42">
        <v>2</v>
      </c>
      <c r="M65" s="42">
        <v>2</v>
      </c>
      <c r="N65" s="42">
        <v>1</v>
      </c>
      <c r="O65" s="42">
        <v>3</v>
      </c>
      <c r="P65" s="42">
        <v>2</v>
      </c>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50"/>
      <c r="AS65" s="50"/>
      <c r="AT65" s="50"/>
      <c r="AU65" s="50"/>
      <c r="AV65" s="50"/>
      <c r="AW65" s="50"/>
      <c r="AX65" s="50"/>
      <c r="AY65" s="50"/>
      <c r="AZ65" s="50"/>
      <c r="BA65" s="50"/>
      <c r="BB65" s="50"/>
      <c r="BC65" s="53"/>
      <c r="BE65" s="61">
        <f t="shared" si="10"/>
        <v>0</v>
      </c>
      <c r="BF65" s="62">
        <f t="shared" si="11"/>
        <v>0</v>
      </c>
      <c r="BG65" s="62">
        <f t="shared" si="12"/>
        <v>2</v>
      </c>
      <c r="BH65" s="62">
        <f t="shared" si="13"/>
        <v>6</v>
      </c>
      <c r="BI65" s="62">
        <f t="shared" si="14"/>
        <v>4</v>
      </c>
      <c r="BJ65" s="62">
        <f t="shared" si="16"/>
        <v>12</v>
      </c>
      <c r="BK65" s="63">
        <f t="shared" si="15"/>
        <v>2</v>
      </c>
      <c r="BL65" s="64"/>
    </row>
    <row r="66" spans="2:64" s="30" customFormat="1" ht="15.4">
      <c r="B66" s="39">
        <f t="shared" si="17"/>
        <v>28</v>
      </c>
      <c r="C66" s="40" t="s">
        <v>405</v>
      </c>
      <c r="D66" s="37" t="s">
        <v>406</v>
      </c>
      <c r="E66" s="42">
        <v>4</v>
      </c>
      <c r="F66" s="42">
        <v>4</v>
      </c>
      <c r="G66" s="42">
        <v>4</v>
      </c>
      <c r="H66" s="42">
        <v>4</v>
      </c>
      <c r="I66" s="42">
        <v>3</v>
      </c>
      <c r="J66" s="42">
        <v>5</v>
      </c>
      <c r="K66" s="42">
        <v>3</v>
      </c>
      <c r="L66" s="42">
        <v>4</v>
      </c>
      <c r="M66" s="42">
        <v>4</v>
      </c>
      <c r="N66" s="42">
        <v>4</v>
      </c>
      <c r="O66" s="42">
        <v>4</v>
      </c>
      <c r="P66" s="42">
        <v>4</v>
      </c>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50"/>
      <c r="AS66" s="50"/>
      <c r="AT66" s="50"/>
      <c r="AU66" s="50"/>
      <c r="AV66" s="50"/>
      <c r="AW66" s="50"/>
      <c r="AX66" s="50"/>
      <c r="AY66" s="50"/>
      <c r="AZ66" s="50"/>
      <c r="BA66" s="50"/>
      <c r="BB66" s="50"/>
      <c r="BC66" s="53"/>
      <c r="BE66" s="61">
        <f t="shared" si="10"/>
        <v>1</v>
      </c>
      <c r="BF66" s="62">
        <f t="shared" si="11"/>
        <v>9</v>
      </c>
      <c r="BG66" s="62">
        <f t="shared" si="12"/>
        <v>2</v>
      </c>
      <c r="BH66" s="62">
        <f t="shared" si="13"/>
        <v>0</v>
      </c>
      <c r="BI66" s="62">
        <f t="shared" si="14"/>
        <v>0</v>
      </c>
      <c r="BJ66" s="62">
        <f t="shared" si="16"/>
        <v>12</v>
      </c>
      <c r="BK66" s="63">
        <f t="shared" si="15"/>
        <v>4</v>
      </c>
      <c r="BL66" s="64"/>
    </row>
    <row r="67" spans="2:64" s="30" customFormat="1" ht="30.75">
      <c r="B67" s="39">
        <f t="shared" si="17"/>
        <v>29</v>
      </c>
      <c r="C67" s="36" t="s">
        <v>414</v>
      </c>
      <c r="D67" s="41" t="s">
        <v>416</v>
      </c>
      <c r="E67" s="42">
        <v>3</v>
      </c>
      <c r="F67" s="42">
        <v>3</v>
      </c>
      <c r="G67" s="42">
        <v>2</v>
      </c>
      <c r="H67" s="42">
        <v>2</v>
      </c>
      <c r="I67" s="42">
        <v>3</v>
      </c>
      <c r="J67" s="42">
        <v>3</v>
      </c>
      <c r="K67" s="42">
        <v>3</v>
      </c>
      <c r="L67" s="42">
        <v>2</v>
      </c>
      <c r="M67" s="42">
        <v>4</v>
      </c>
      <c r="N67" s="42">
        <v>3</v>
      </c>
      <c r="O67" s="42">
        <v>3</v>
      </c>
      <c r="P67" s="42">
        <v>3</v>
      </c>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50"/>
      <c r="AS67" s="50"/>
      <c r="AT67" s="50"/>
      <c r="AU67" s="50"/>
      <c r="AV67" s="50"/>
      <c r="AW67" s="50"/>
      <c r="AX67" s="50"/>
      <c r="AY67" s="50"/>
      <c r="AZ67" s="50"/>
      <c r="BA67" s="50"/>
      <c r="BB67" s="50"/>
      <c r="BC67" s="53"/>
      <c r="BE67" s="61">
        <f t="shared" si="10"/>
        <v>0</v>
      </c>
      <c r="BF67" s="62">
        <f t="shared" si="11"/>
        <v>1</v>
      </c>
      <c r="BG67" s="62">
        <f t="shared" si="12"/>
        <v>8</v>
      </c>
      <c r="BH67" s="62">
        <f t="shared" si="13"/>
        <v>3</v>
      </c>
      <c r="BI67" s="62">
        <f t="shared" si="14"/>
        <v>0</v>
      </c>
      <c r="BJ67" s="62">
        <f t="shared" si="16"/>
        <v>12</v>
      </c>
      <c r="BK67" s="63">
        <f t="shared" si="15"/>
        <v>3</v>
      </c>
      <c r="BL67" s="64"/>
    </row>
    <row r="68" spans="2:64" s="30" customFormat="1" ht="46.15">
      <c r="B68" s="65">
        <f t="shared" si="17"/>
        <v>30</v>
      </c>
      <c r="C68" s="40" t="s">
        <v>424</v>
      </c>
      <c r="D68" s="41" t="s">
        <v>426</v>
      </c>
      <c r="E68" s="66">
        <v>2</v>
      </c>
      <c r="F68" s="66">
        <v>2</v>
      </c>
      <c r="G68" s="66">
        <v>2</v>
      </c>
      <c r="H68" s="66">
        <v>2</v>
      </c>
      <c r="I68" s="66">
        <v>3</v>
      </c>
      <c r="J68" s="66">
        <v>2</v>
      </c>
      <c r="K68" s="66">
        <v>3</v>
      </c>
      <c r="L68" s="66">
        <v>2</v>
      </c>
      <c r="M68" s="66">
        <v>1</v>
      </c>
      <c r="N68" s="66">
        <v>2</v>
      </c>
      <c r="O68" s="66">
        <v>2</v>
      </c>
      <c r="P68" s="66">
        <v>2</v>
      </c>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7"/>
      <c r="AS68" s="67"/>
      <c r="AT68" s="67"/>
      <c r="AU68" s="67"/>
      <c r="AV68" s="67"/>
      <c r="AW68" s="67"/>
      <c r="AX68" s="67"/>
      <c r="AY68" s="67"/>
      <c r="AZ68" s="67"/>
      <c r="BA68" s="67"/>
      <c r="BB68" s="67"/>
      <c r="BC68" s="68"/>
      <c r="BE68" s="69">
        <f t="shared" si="10"/>
        <v>0</v>
      </c>
      <c r="BF68" s="70">
        <f t="shared" si="11"/>
        <v>0</v>
      </c>
      <c r="BG68" s="70">
        <f t="shared" si="12"/>
        <v>2</v>
      </c>
      <c r="BH68" s="70">
        <f t="shared" si="13"/>
        <v>9</v>
      </c>
      <c r="BI68" s="70">
        <f t="shared" si="14"/>
        <v>1</v>
      </c>
      <c r="BJ68" s="70">
        <f t="shared" si="16"/>
        <v>12</v>
      </c>
      <c r="BK68" s="71">
        <f t="shared" si="15"/>
        <v>2</v>
      </c>
      <c r="BL68" s="64"/>
    </row>
  </sheetData>
  <mergeCells count="5">
    <mergeCell ref="B1:AN1"/>
    <mergeCell ref="B3:AO3"/>
    <mergeCell ref="BE3:BK3"/>
    <mergeCell ref="B37:AO37"/>
    <mergeCell ref="BE37:BK37"/>
  </mergeCells>
  <conditionalFormatting sqref="E35:N35">
    <cfRule type="containsText" dxfId="12" priority="34" operator="containsText" text="5">
      <formula>NOT(ISERROR(SEARCH("5",E35)))</formula>
    </cfRule>
    <cfRule type="containsText" dxfId="11" priority="35" operator="containsText" text="4">
      <formula>NOT(ISERROR(SEARCH("4",E35)))</formula>
    </cfRule>
    <cfRule type="containsText" dxfId="10" priority="36" operator="containsText" text="3">
      <formula>NOT(ISERROR(SEARCH("3",E35)))</formula>
    </cfRule>
  </conditionalFormatting>
  <conditionalFormatting sqref="E5:BC34">
    <cfRule type="containsText" dxfId="9" priority="1" operator="containsText" text="5">
      <formula>NOT(ISERROR(SEARCH("5",E5)))</formula>
    </cfRule>
    <cfRule type="containsText" dxfId="8" priority="3" operator="containsText" text="4">
      <formula>NOT(ISERROR(SEARCH("4",E5)))</formula>
    </cfRule>
    <cfRule type="containsText" dxfId="7" priority="5" operator="containsText" text="3">
      <formula>NOT(ISERROR(SEARCH("3",E5)))</formula>
    </cfRule>
    <cfRule type="containsText" dxfId="6" priority="7" operator="containsText" text="2">
      <formula>NOT(ISERROR(SEARCH("2",E5)))</formula>
    </cfRule>
    <cfRule type="containsText" dxfId="5" priority="9" operator="containsText" text="1">
      <formula>NOT(ISERROR(SEARCH("1",E5)))</formula>
    </cfRule>
  </conditionalFormatting>
  <conditionalFormatting sqref="E39:BC68">
    <cfRule type="containsText" dxfId="4" priority="29" operator="containsText" text="5">
      <formula>NOT(ISERROR(SEARCH("5",E39)))</formula>
    </cfRule>
    <cfRule type="containsText" dxfId="3" priority="30" operator="containsText" text="4">
      <formula>NOT(ISERROR(SEARCH("4",E39)))</formula>
    </cfRule>
    <cfRule type="containsText" dxfId="2" priority="31" operator="containsText" text="3">
      <formula>NOT(ISERROR(SEARCH("3",E39)))</formula>
    </cfRule>
    <cfRule type="containsText" dxfId="1" priority="32" operator="containsText" text="2">
      <formula>NOT(ISERROR(SEARCH("2",E39)))</formula>
    </cfRule>
    <cfRule type="containsText" dxfId="0" priority="33" operator="containsText" text="1">
      <formula>NOT(ISERROR(SEARCH("1",E39)))</formula>
    </cfRule>
  </conditionalFormatting>
  <dataValidations count="2">
    <dataValidation type="list" allowBlank="1" showInputMessage="1" showErrorMessage="1" sqref="E35:BC35" xr:uid="{00000000-0002-0000-0300-000000000000}">
      <formula1>"1, 2, 3, 4, --"</formula1>
    </dataValidation>
    <dataValidation type="list" allowBlank="1" showInputMessage="1" showErrorMessage="1" sqref="E5:BC34 E39:BC68" xr:uid="{00000000-0002-0000-0300-000001000000}">
      <formula1>"1, 2, 3, 4, 5"</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1:K30"/>
  <sheetViews>
    <sheetView showGridLines="0" zoomScale="80" zoomScaleNormal="80" workbookViewId="0">
      <selection activeCell="G5" sqref="G5"/>
    </sheetView>
  </sheetViews>
  <sheetFormatPr defaultColWidth="8.78515625" defaultRowHeight="15"/>
  <cols>
    <col min="1" max="2" width="8.78515625" style="1"/>
    <col min="3" max="3" width="4" style="1" customWidth="1"/>
    <col min="4" max="9" width="16.78515625" style="1" customWidth="1"/>
    <col min="10" max="10" width="8.78515625" style="1"/>
    <col min="11" max="11" width="23.5703125" style="1" customWidth="1"/>
    <col min="12" max="16384" width="8.78515625" style="1"/>
  </cols>
  <sheetData>
    <row r="1" spans="3:11">
      <c r="C1" s="203" t="s">
        <v>441</v>
      </c>
      <c r="D1" s="203"/>
      <c r="E1" s="203"/>
      <c r="F1" s="203"/>
      <c r="G1" s="203"/>
      <c r="H1" s="203"/>
      <c r="I1" s="203"/>
      <c r="J1" s="203"/>
    </row>
    <row r="3" spans="3:11">
      <c r="C3" s="2"/>
      <c r="D3" s="3"/>
      <c r="E3" s="3"/>
      <c r="F3" s="3"/>
      <c r="G3" s="3"/>
      <c r="H3" s="3"/>
      <c r="I3" s="3"/>
      <c r="J3" s="26"/>
    </row>
    <row r="4" spans="3:11" ht="16.25" customHeight="1">
      <c r="C4" s="207" t="s">
        <v>442</v>
      </c>
      <c r="D4" s="4" t="s">
        <v>443</v>
      </c>
      <c r="E4" s="5"/>
      <c r="F4" s="6"/>
      <c r="G4" s="7"/>
      <c r="H4" s="8"/>
      <c r="I4" s="27" t="s">
        <v>444</v>
      </c>
      <c r="J4" s="28"/>
    </row>
    <row r="5" spans="3:11" ht="21.5" customHeight="1">
      <c r="C5" s="207"/>
      <c r="D5" s="4" t="s">
        <v>445</v>
      </c>
      <c r="E5" s="5"/>
      <c r="F5" s="6"/>
      <c r="G5" s="7"/>
      <c r="H5" s="9" t="s">
        <v>446</v>
      </c>
      <c r="I5" s="8"/>
      <c r="J5" s="28"/>
    </row>
    <row r="6" spans="3:11" ht="21.5" customHeight="1">
      <c r="C6" s="207"/>
      <c r="D6" s="4" t="s">
        <v>447</v>
      </c>
      <c r="E6" s="5"/>
      <c r="F6" s="6"/>
      <c r="G6" s="10" t="s">
        <v>448</v>
      </c>
      <c r="H6" s="7"/>
      <c r="I6" s="7"/>
      <c r="J6" s="28"/>
    </row>
    <row r="7" spans="3:11" ht="21.5" customHeight="1">
      <c r="C7" s="207"/>
      <c r="D7" s="4" t="s">
        <v>449</v>
      </c>
      <c r="E7" s="11"/>
      <c r="F7" s="12" t="s">
        <v>450</v>
      </c>
      <c r="G7" s="6"/>
      <c r="H7" s="6"/>
      <c r="I7" s="6"/>
      <c r="J7" s="28"/>
    </row>
    <row r="8" spans="3:11" ht="21.5" customHeight="1">
      <c r="C8" s="207"/>
      <c r="D8" s="4" t="s">
        <v>451</v>
      </c>
      <c r="E8" s="13" t="s">
        <v>452</v>
      </c>
      <c r="F8" s="11"/>
      <c r="G8" s="5"/>
      <c r="H8" s="5"/>
      <c r="I8" s="5"/>
      <c r="J8" s="28"/>
    </row>
    <row r="9" spans="3:11" ht="21.5" customHeight="1">
      <c r="C9" s="14"/>
      <c r="D9" s="15"/>
      <c r="E9" s="4" t="s">
        <v>453</v>
      </c>
      <c r="F9" s="4" t="s">
        <v>150</v>
      </c>
      <c r="G9" s="4" t="s">
        <v>190</v>
      </c>
      <c r="H9" s="4" t="s">
        <v>130</v>
      </c>
      <c r="I9" s="4" t="s">
        <v>454</v>
      </c>
      <c r="J9" s="28"/>
    </row>
    <row r="10" spans="3:11" ht="21.5" customHeight="1">
      <c r="C10" s="16"/>
      <c r="D10" s="17"/>
      <c r="E10" s="204" t="s">
        <v>455</v>
      </c>
      <c r="F10" s="204"/>
      <c r="G10" s="204"/>
      <c r="H10" s="204"/>
      <c r="I10" s="204"/>
      <c r="J10" s="29"/>
    </row>
    <row r="12" spans="3:11" ht="21.5" customHeight="1">
      <c r="D12" s="18"/>
      <c r="E12" s="19"/>
      <c r="G12" s="208" t="s">
        <v>456</v>
      </c>
      <c r="H12" s="208"/>
      <c r="I12" s="208"/>
      <c r="J12" s="208"/>
      <c r="K12" s="23"/>
    </row>
    <row r="13" spans="3:11">
      <c r="D13" s="205" t="s">
        <v>457</v>
      </c>
      <c r="E13" s="206"/>
      <c r="G13" s="208"/>
      <c r="H13" s="208"/>
      <c r="I13" s="208"/>
      <c r="J13" s="208"/>
      <c r="K13" s="23"/>
    </row>
    <row r="14" spans="3:11">
      <c r="D14" s="20"/>
      <c r="E14" s="21"/>
      <c r="G14" s="208"/>
      <c r="H14" s="208"/>
      <c r="I14" s="208"/>
      <c r="J14" s="208"/>
      <c r="K14" s="23"/>
    </row>
    <row r="15" spans="3:11" ht="15.5" customHeight="1">
      <c r="D15" s="20"/>
      <c r="E15" s="21"/>
      <c r="G15" s="208"/>
      <c r="H15" s="208"/>
      <c r="I15" s="208"/>
      <c r="J15" s="208"/>
      <c r="K15" s="23"/>
    </row>
    <row r="16" spans="3:11" ht="22.5" customHeight="1">
      <c r="D16" s="22" t="s">
        <v>454</v>
      </c>
      <c r="E16" s="21"/>
      <c r="G16" s="208"/>
      <c r="H16" s="208"/>
      <c r="I16" s="208"/>
      <c r="J16" s="208"/>
      <c r="K16" s="23"/>
    </row>
    <row r="17" spans="4:11" ht="18" customHeight="1">
      <c r="D17" s="22"/>
      <c r="E17" s="21"/>
      <c r="G17" s="23"/>
      <c r="H17" s="23"/>
      <c r="I17" s="23"/>
      <c r="J17" s="23"/>
      <c r="K17" s="23"/>
    </row>
    <row r="18" spans="4:11" ht="27" customHeight="1">
      <c r="D18" s="22"/>
      <c r="E18" s="21"/>
      <c r="G18" s="208" t="s">
        <v>458</v>
      </c>
      <c r="H18" s="208"/>
      <c r="I18" s="208"/>
      <c r="J18" s="208"/>
      <c r="K18" s="23"/>
    </row>
    <row r="19" spans="4:11">
      <c r="D19" s="22" t="s">
        <v>130</v>
      </c>
      <c r="E19" s="21"/>
      <c r="G19" s="208"/>
      <c r="H19" s="208"/>
      <c r="I19" s="208"/>
      <c r="J19" s="208"/>
      <c r="K19" s="23"/>
    </row>
    <row r="20" spans="4:11" ht="15.5" customHeight="1">
      <c r="D20" s="22"/>
      <c r="E20" s="21"/>
      <c r="G20" s="208"/>
      <c r="H20" s="208"/>
      <c r="I20" s="208"/>
      <c r="J20" s="208"/>
      <c r="K20" s="23"/>
    </row>
    <row r="21" spans="4:11">
      <c r="D21" s="22"/>
      <c r="E21" s="21"/>
      <c r="G21" s="208"/>
      <c r="H21" s="208"/>
      <c r="I21" s="208"/>
      <c r="J21" s="208"/>
      <c r="K21" s="23"/>
    </row>
    <row r="22" spans="4:11">
      <c r="D22" s="22" t="s">
        <v>190</v>
      </c>
      <c r="E22" s="21"/>
      <c r="G22" s="208"/>
      <c r="H22" s="208"/>
      <c r="I22" s="208"/>
      <c r="J22" s="208"/>
      <c r="K22" s="23"/>
    </row>
    <row r="23" spans="4:11">
      <c r="D23" s="22"/>
      <c r="E23" s="21"/>
      <c r="G23" s="208"/>
      <c r="H23" s="208"/>
      <c r="I23" s="208"/>
      <c r="J23" s="208"/>
      <c r="K23" s="23"/>
    </row>
    <row r="24" spans="4:11" ht="15.5" customHeight="1">
      <c r="D24" s="22"/>
      <c r="E24" s="21"/>
      <c r="G24" s="208"/>
      <c r="H24" s="208"/>
      <c r="I24" s="208"/>
      <c r="J24" s="208"/>
      <c r="K24" s="23"/>
    </row>
    <row r="25" spans="4:11">
      <c r="D25" s="22" t="s">
        <v>150</v>
      </c>
      <c r="E25" s="21"/>
      <c r="G25" s="208"/>
      <c r="H25" s="208"/>
      <c r="I25" s="208"/>
      <c r="J25" s="208"/>
      <c r="K25" s="23"/>
    </row>
    <row r="26" spans="4:11">
      <c r="D26" s="22"/>
      <c r="E26" s="21"/>
      <c r="G26" s="208"/>
      <c r="H26" s="208"/>
      <c r="I26" s="208"/>
      <c r="J26" s="208"/>
      <c r="K26" s="23"/>
    </row>
    <row r="27" spans="4:11">
      <c r="D27" s="22"/>
      <c r="E27" s="21"/>
      <c r="G27" s="208"/>
      <c r="H27" s="208"/>
      <c r="I27" s="208"/>
      <c r="J27" s="208"/>
      <c r="K27" s="23"/>
    </row>
    <row r="28" spans="4:11" ht="21.75" customHeight="1">
      <c r="D28" s="22" t="s">
        <v>453</v>
      </c>
      <c r="E28" s="21"/>
      <c r="G28" s="208"/>
      <c r="H28" s="208"/>
      <c r="I28" s="208"/>
      <c r="J28" s="208"/>
      <c r="K28" s="23"/>
    </row>
    <row r="29" spans="4:11">
      <c r="D29" s="24"/>
      <c r="E29" s="25"/>
      <c r="H29" s="23"/>
      <c r="I29" s="23"/>
      <c r="J29" s="23"/>
      <c r="K29" s="23"/>
    </row>
    <row r="30" spans="4:11">
      <c r="H30" s="23"/>
      <c r="I30" s="23"/>
      <c r="J30" s="23"/>
      <c r="K30" s="23"/>
    </row>
  </sheetData>
  <mergeCells count="6">
    <mergeCell ref="G18:J28"/>
    <mergeCell ref="C1:J1"/>
    <mergeCell ref="E10:I10"/>
    <mergeCell ref="D13:E13"/>
    <mergeCell ref="C4:C8"/>
    <mergeCell ref="G12:J16"/>
  </mergeCells>
  <pageMargins left="0.7" right="0.7" top="0.75" bottom="0.75" header="0.3" footer="0.3"/>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5</vt:i4>
      </vt:variant>
    </vt:vector>
  </HeadingPairs>
  <TitlesOfParts>
    <vt:vector size="5" baseType="lpstr">
      <vt:lpstr>Doküman Hakkında</vt:lpstr>
      <vt:lpstr>Tanımlamalar</vt:lpstr>
      <vt:lpstr>Risk Kayıt ve İlave Risk Yön.</vt:lpstr>
      <vt:lpstr>Katılımcı Değerlendirmeleri</vt:lpstr>
      <vt:lpstr>Risk Haritası</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Gorkem Sakarya Erdogdu</dc:creator>
  <cp:lastModifiedBy>Furkan Şahinbaş</cp:lastModifiedBy>
  <cp:lastPrinted>2014-01-07T09:44:00Z</cp:lastPrinted>
  <dcterms:created xsi:type="dcterms:W3CDTF">2013-12-08T20:03:00Z</dcterms:created>
  <dcterms:modified xsi:type="dcterms:W3CDTF">2026-01-08T12:44:12Z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1033-12.2.0.22549</vt:lpwstr>
  </property>
  <property fmtid="{D5CDD505-2E9C-101B-9397-08002B2CF9AE}" pid="3" name="ICV">
    <vt:lpwstr>770ACBA7C3294B38BA4EE0059AE622E8_13</vt:lpwstr>
  </property>
</Properties>
</file>