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ARU\Desktop\riskler\"/>
    </mc:Choice>
  </mc:AlternateContent>
  <bookViews>
    <workbookView xWindow="-120" yWindow="-120" windowWidth="20730" windowHeight="11160" tabRatio="809" activeTab="2"/>
  </bookViews>
  <sheets>
    <sheet name="Doküman Hakkında" sheetId="5" r:id="rId1"/>
    <sheet name="Tanımlamalar" sheetId="4" r:id="rId2"/>
    <sheet name="Risk Kayıt ve İlave Risk Yön." sheetId="3" r:id="rId3"/>
    <sheet name="Katılımcı Değerlendirmeleri" sheetId="8" r:id="rId4"/>
    <sheet name="Risk Haritası" sheetId="6" r:id="rId5"/>
  </sheets>
  <definedNames>
    <definedName name="_xlnm._FilterDatabase" localSheetId="2" hidden="1">'Risk Kayıt ve İlave Risk Yön.'!$C$3:$AW$33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3" l="1"/>
  <c r="T8" i="3"/>
  <c r="T9" i="3"/>
  <c r="T10" i="3"/>
  <c r="T11" i="3"/>
  <c r="T12" i="3"/>
  <c r="T13" i="3"/>
  <c r="T14" i="3"/>
  <c r="T15" i="3"/>
  <c r="T16" i="3"/>
  <c r="T17" i="3"/>
  <c r="T18" i="3"/>
  <c r="T19" i="3"/>
  <c r="T20" i="3"/>
  <c r="T21" i="3"/>
  <c r="T22" i="3"/>
  <c r="T23" i="3"/>
  <c r="T24" i="3"/>
  <c r="T25" i="3"/>
  <c r="T26" i="3"/>
  <c r="T27" i="3"/>
  <c r="T28" i="3"/>
  <c r="T29" i="3"/>
  <c r="T30" i="3"/>
  <c r="T31" i="3"/>
  <c r="T32" i="3"/>
  <c r="T33" i="3"/>
  <c r="T6" i="3"/>
  <c r="T5" i="3"/>
  <c r="S9" i="3"/>
  <c r="S10" i="3"/>
  <c r="S11" i="3"/>
  <c r="S12" i="3"/>
  <c r="S13" i="3"/>
  <c r="S14" i="3"/>
  <c r="S15" i="3"/>
  <c r="S16" i="3"/>
  <c r="S17" i="3"/>
  <c r="S18" i="3"/>
  <c r="S19" i="3"/>
  <c r="S20" i="3"/>
  <c r="S21" i="3"/>
  <c r="S22" i="3"/>
  <c r="S23" i="3"/>
  <c r="S24" i="3"/>
  <c r="S25" i="3"/>
  <c r="S26" i="3"/>
  <c r="S27" i="3"/>
  <c r="S28" i="3"/>
  <c r="S29" i="3"/>
  <c r="S30" i="3"/>
  <c r="S31" i="3"/>
  <c r="S32" i="3"/>
  <c r="S33" i="3"/>
  <c r="S7" i="3"/>
  <c r="S8" i="3"/>
  <c r="S6" i="3"/>
  <c r="S5" i="3"/>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4"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BI68" i="8" l="1"/>
  <c r="BH68" i="8"/>
  <c r="BG68" i="8"/>
  <c r="BF68" i="8"/>
  <c r="BE68" i="8"/>
  <c r="BI67" i="8"/>
  <c r="BH67" i="8"/>
  <c r="BG67" i="8"/>
  <c r="BF67" i="8"/>
  <c r="BE67" i="8"/>
  <c r="BI66" i="8"/>
  <c r="BH66" i="8"/>
  <c r="BG66" i="8"/>
  <c r="BF66" i="8"/>
  <c r="BE66" i="8"/>
  <c r="BI65" i="8"/>
  <c r="BH65" i="8"/>
  <c r="BG65" i="8"/>
  <c r="BF65" i="8"/>
  <c r="BE65" i="8"/>
  <c r="BJ65" i="8" s="1"/>
  <c r="BK65" i="8" s="1"/>
  <c r="BI64" i="8"/>
  <c r="BH64" i="8"/>
  <c r="BG64" i="8"/>
  <c r="BF64" i="8"/>
  <c r="BE64" i="8"/>
  <c r="BI63" i="8"/>
  <c r="BH63" i="8"/>
  <c r="BG63" i="8"/>
  <c r="BF63" i="8"/>
  <c r="BE63" i="8"/>
  <c r="BI62" i="8"/>
  <c r="BH62" i="8"/>
  <c r="BG62" i="8"/>
  <c r="BF62" i="8"/>
  <c r="BE62" i="8"/>
  <c r="BI61" i="8"/>
  <c r="BH61" i="8"/>
  <c r="BG61" i="8"/>
  <c r="BF61" i="8"/>
  <c r="BE61" i="8"/>
  <c r="BJ61" i="8" s="1"/>
  <c r="BK61" i="8" s="1"/>
  <c r="BI60" i="8"/>
  <c r="BH60" i="8"/>
  <c r="BG60" i="8"/>
  <c r="BF60" i="8"/>
  <c r="BE60" i="8"/>
  <c r="BI59" i="8"/>
  <c r="BH59" i="8"/>
  <c r="BG59" i="8"/>
  <c r="BF59" i="8"/>
  <c r="BE59" i="8"/>
  <c r="BI58" i="8"/>
  <c r="BH58" i="8"/>
  <c r="BG58" i="8"/>
  <c r="BF58" i="8"/>
  <c r="BE58" i="8"/>
  <c r="BI57" i="8"/>
  <c r="BH57" i="8"/>
  <c r="BG57" i="8"/>
  <c r="BF57" i="8"/>
  <c r="BE57" i="8"/>
  <c r="BI56" i="8"/>
  <c r="BH56" i="8"/>
  <c r="BG56" i="8"/>
  <c r="BF56" i="8"/>
  <c r="BE56" i="8"/>
  <c r="BI55" i="8"/>
  <c r="BH55" i="8"/>
  <c r="BG55" i="8"/>
  <c r="BF55" i="8"/>
  <c r="BE55" i="8"/>
  <c r="BI54" i="8"/>
  <c r="BH54" i="8"/>
  <c r="BG54" i="8"/>
  <c r="BF54" i="8"/>
  <c r="BE54" i="8"/>
  <c r="BI53" i="8"/>
  <c r="BH53" i="8"/>
  <c r="BG53" i="8"/>
  <c r="BF53" i="8"/>
  <c r="BE53" i="8"/>
  <c r="BI52" i="8"/>
  <c r="BH52" i="8"/>
  <c r="BG52" i="8"/>
  <c r="BF52" i="8"/>
  <c r="BE52" i="8"/>
  <c r="BI51" i="8"/>
  <c r="BH51" i="8"/>
  <c r="BG51" i="8"/>
  <c r="BF51" i="8"/>
  <c r="BE51" i="8"/>
  <c r="BI50" i="8"/>
  <c r="BH50" i="8"/>
  <c r="BG50" i="8"/>
  <c r="BF50" i="8"/>
  <c r="BE50" i="8"/>
  <c r="BI49" i="8"/>
  <c r="BH49" i="8"/>
  <c r="BG49" i="8"/>
  <c r="BF49" i="8"/>
  <c r="BE49" i="8"/>
  <c r="BI48" i="8"/>
  <c r="BH48" i="8"/>
  <c r="BG48" i="8"/>
  <c r="BF48" i="8"/>
  <c r="BE48" i="8"/>
  <c r="BI47" i="8"/>
  <c r="BH47" i="8"/>
  <c r="BG47" i="8"/>
  <c r="BF47" i="8"/>
  <c r="BE47" i="8"/>
  <c r="BI46" i="8"/>
  <c r="BH46" i="8"/>
  <c r="BG46" i="8"/>
  <c r="BF46" i="8"/>
  <c r="BE46" i="8"/>
  <c r="BI45" i="8"/>
  <c r="BH45" i="8"/>
  <c r="BG45" i="8"/>
  <c r="BF45" i="8"/>
  <c r="BE45" i="8"/>
  <c r="BI44" i="8"/>
  <c r="BH44" i="8"/>
  <c r="BG44" i="8"/>
  <c r="BF44" i="8"/>
  <c r="BE44" i="8"/>
  <c r="BI43" i="8"/>
  <c r="BH43" i="8"/>
  <c r="BG43" i="8"/>
  <c r="BF43" i="8"/>
  <c r="BE43" i="8"/>
  <c r="BI42" i="8"/>
  <c r="BH42" i="8"/>
  <c r="BG42" i="8"/>
  <c r="BF42" i="8"/>
  <c r="BE42" i="8"/>
  <c r="BI41" i="8"/>
  <c r="BH41" i="8"/>
  <c r="BG41" i="8"/>
  <c r="BF41" i="8"/>
  <c r="BE41" i="8"/>
  <c r="BI40" i="8"/>
  <c r="BH40" i="8"/>
  <c r="BG40" i="8"/>
  <c r="BF40" i="8"/>
  <c r="BE40" i="8"/>
  <c r="B40" i="8"/>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I39" i="8"/>
  <c r="BH39" i="8"/>
  <c r="BG39" i="8"/>
  <c r="BF39" i="8"/>
  <c r="BE39" i="8"/>
  <c r="F38" i="8"/>
  <c r="G38" i="8" s="1"/>
  <c r="H38" i="8" s="1"/>
  <c r="I38" i="8" s="1"/>
  <c r="J38" i="8" s="1"/>
  <c r="K38" i="8" s="1"/>
  <c r="L38" i="8" s="1"/>
  <c r="M38" i="8" s="1"/>
  <c r="N38" i="8" s="1"/>
  <c r="O38" i="8" s="1"/>
  <c r="P38" i="8" s="1"/>
  <c r="Q38" i="8" s="1"/>
  <c r="R38" i="8" s="1"/>
  <c r="S38" i="8" s="1"/>
  <c r="T38" i="8" s="1"/>
  <c r="U38" i="8" s="1"/>
  <c r="V38" i="8" s="1"/>
  <c r="W38" i="8" s="1"/>
  <c r="X38" i="8" s="1"/>
  <c r="Y38" i="8" s="1"/>
  <c r="Z38" i="8" s="1"/>
  <c r="AA38" i="8" s="1"/>
  <c r="AB38" i="8" s="1"/>
  <c r="AC38" i="8" s="1"/>
  <c r="AD38" i="8" s="1"/>
  <c r="AE38" i="8" s="1"/>
  <c r="AF38" i="8" s="1"/>
  <c r="AG38" i="8" s="1"/>
  <c r="AH38" i="8" s="1"/>
  <c r="AI38" i="8" s="1"/>
  <c r="AJ38" i="8" s="1"/>
  <c r="AK38" i="8" s="1"/>
  <c r="AL38" i="8" s="1"/>
  <c r="AM38" i="8" s="1"/>
  <c r="AN38" i="8" s="1"/>
  <c r="AO38" i="8" s="1"/>
  <c r="AP38" i="8" s="1"/>
  <c r="AQ38" i="8" s="1"/>
  <c r="BI34" i="8"/>
  <c r="BH34" i="8"/>
  <c r="BG34" i="8"/>
  <c r="BF34" i="8"/>
  <c r="BE34" i="8"/>
  <c r="BI33" i="8"/>
  <c r="BH33" i="8"/>
  <c r="BG33" i="8"/>
  <c r="BF33" i="8"/>
  <c r="BE33" i="8"/>
  <c r="BI32" i="8"/>
  <c r="BH32" i="8"/>
  <c r="BG32" i="8"/>
  <c r="BF32" i="8"/>
  <c r="BE32" i="8"/>
  <c r="BI31" i="8"/>
  <c r="BH31" i="8"/>
  <c r="BG31" i="8"/>
  <c r="BF31" i="8"/>
  <c r="BE31" i="8"/>
  <c r="BI30" i="8"/>
  <c r="BH30" i="8"/>
  <c r="BG30" i="8"/>
  <c r="BF30" i="8"/>
  <c r="BE30" i="8"/>
  <c r="BI29" i="8"/>
  <c r="BH29" i="8"/>
  <c r="BG29" i="8"/>
  <c r="BF29" i="8"/>
  <c r="BE29" i="8"/>
  <c r="BI28" i="8"/>
  <c r="BH28" i="8"/>
  <c r="BG28" i="8"/>
  <c r="BF28" i="8"/>
  <c r="BE28" i="8"/>
  <c r="BI27" i="8"/>
  <c r="BH27" i="8"/>
  <c r="BG27" i="8"/>
  <c r="BF27" i="8"/>
  <c r="BE27" i="8"/>
  <c r="BI26" i="8"/>
  <c r="BH26" i="8"/>
  <c r="BG26" i="8"/>
  <c r="BF26" i="8"/>
  <c r="BE26" i="8"/>
  <c r="BI25" i="8"/>
  <c r="BH25" i="8"/>
  <c r="BG25" i="8"/>
  <c r="BF25" i="8"/>
  <c r="BE25" i="8"/>
  <c r="BI24" i="8"/>
  <c r="BH24" i="8"/>
  <c r="BG24" i="8"/>
  <c r="BF24" i="8"/>
  <c r="BE24" i="8"/>
  <c r="BI23" i="8"/>
  <c r="BH23" i="8"/>
  <c r="BG23" i="8"/>
  <c r="BF23" i="8"/>
  <c r="BE23" i="8"/>
  <c r="BI22" i="8"/>
  <c r="BH22" i="8"/>
  <c r="BG22" i="8"/>
  <c r="BF22" i="8"/>
  <c r="BE22" i="8"/>
  <c r="BI21" i="8"/>
  <c r="BH21" i="8"/>
  <c r="BG21" i="8"/>
  <c r="BF21" i="8"/>
  <c r="BE21" i="8"/>
  <c r="BI20" i="8"/>
  <c r="BH20" i="8"/>
  <c r="BG20" i="8"/>
  <c r="BF20" i="8"/>
  <c r="BE20" i="8"/>
  <c r="BI19" i="8"/>
  <c r="BH19" i="8"/>
  <c r="BG19" i="8"/>
  <c r="BF19" i="8"/>
  <c r="BE19" i="8"/>
  <c r="BI18" i="8"/>
  <c r="BH18" i="8"/>
  <c r="BG18" i="8"/>
  <c r="BF18" i="8"/>
  <c r="BE18" i="8"/>
  <c r="BI17" i="8"/>
  <c r="BH17" i="8"/>
  <c r="BG17" i="8"/>
  <c r="BF17" i="8"/>
  <c r="BE17" i="8"/>
  <c r="BI16" i="8"/>
  <c r="BH16" i="8"/>
  <c r="BG16" i="8"/>
  <c r="BF16" i="8"/>
  <c r="BE16" i="8"/>
  <c r="BI15" i="8"/>
  <c r="BH15" i="8"/>
  <c r="BG15" i="8"/>
  <c r="BF15" i="8"/>
  <c r="BE15" i="8"/>
  <c r="BI14" i="8"/>
  <c r="BH14" i="8"/>
  <c r="BG14" i="8"/>
  <c r="BF14" i="8"/>
  <c r="BE14" i="8"/>
  <c r="BI13" i="8"/>
  <c r="BH13" i="8"/>
  <c r="BG13" i="8"/>
  <c r="BF13" i="8"/>
  <c r="BE13" i="8"/>
  <c r="BI12" i="8"/>
  <c r="BH12" i="8"/>
  <c r="BG12" i="8"/>
  <c r="BF12" i="8"/>
  <c r="BE12" i="8"/>
  <c r="BI11" i="8"/>
  <c r="BH11" i="8"/>
  <c r="BG11" i="8"/>
  <c r="BF11" i="8"/>
  <c r="BE11" i="8"/>
  <c r="BI10" i="8"/>
  <c r="BH10" i="8"/>
  <c r="BG10" i="8"/>
  <c r="BF10" i="8"/>
  <c r="BE10" i="8"/>
  <c r="BI9" i="8"/>
  <c r="BH9" i="8"/>
  <c r="BG9" i="8"/>
  <c r="BF9" i="8"/>
  <c r="BE9" i="8"/>
  <c r="BI8" i="8"/>
  <c r="BH8" i="8"/>
  <c r="BG8" i="8"/>
  <c r="BF8" i="8"/>
  <c r="BE8" i="8"/>
  <c r="BI7" i="8"/>
  <c r="BH7" i="8"/>
  <c r="BG7" i="8"/>
  <c r="BF7" i="8"/>
  <c r="BE7" i="8"/>
  <c r="BI6" i="8"/>
  <c r="BH6" i="8"/>
  <c r="BG6" i="8"/>
  <c r="BF6" i="8"/>
  <c r="BE6" i="8"/>
  <c r="BJ6" i="8" s="1"/>
  <c r="BK6" i="8" s="1"/>
  <c r="B6" i="8"/>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I5" i="8"/>
  <c r="BH5" i="8"/>
  <c r="BG5" i="8"/>
  <c r="BF5" i="8"/>
  <c r="BE5" i="8"/>
  <c r="F4" i="8"/>
  <c r="G4" i="8" s="1"/>
  <c r="H4" i="8" s="1"/>
  <c r="I4" i="8" s="1"/>
  <c r="J4" i="8" s="1"/>
  <c r="K4" i="8" s="1"/>
  <c r="L4" i="8" s="1"/>
  <c r="M4" i="8" s="1"/>
  <c r="N4" i="8" s="1"/>
  <c r="O4" i="8" s="1"/>
  <c r="P4" i="8" s="1"/>
  <c r="Q4" i="8" s="1"/>
  <c r="R4" i="8" s="1"/>
  <c r="S4" i="8" s="1"/>
  <c r="T4" i="8" s="1"/>
  <c r="U4" i="8" s="1"/>
  <c r="V4" i="8" s="1"/>
  <c r="W4" i="8" s="1"/>
  <c r="X4" i="8" s="1"/>
  <c r="Y4" i="8" s="1"/>
  <c r="Z4" i="8" s="1"/>
  <c r="AA4" i="8" s="1"/>
  <c r="AB4" i="8" s="1"/>
  <c r="AC4" i="8" s="1"/>
  <c r="AD4" i="8" s="1"/>
  <c r="AE4" i="8" s="1"/>
  <c r="AF4" i="8" s="1"/>
  <c r="AG4" i="8" s="1"/>
  <c r="AH4" i="8" s="1"/>
  <c r="AI4" i="8" s="1"/>
  <c r="AJ4" i="8" s="1"/>
  <c r="AK4" i="8" s="1"/>
  <c r="AL4" i="8" s="1"/>
  <c r="AM4" i="8" s="1"/>
  <c r="AN4" i="8" s="1"/>
  <c r="AO4" i="8" s="1"/>
  <c r="AP4" i="8" s="1"/>
  <c r="AQ4" i="8" s="1"/>
  <c r="BJ62" i="8" l="1"/>
  <c r="BK62" i="8" s="1"/>
  <c r="BJ66" i="8"/>
  <c r="BK66" i="8" s="1"/>
  <c r="BJ63" i="8"/>
  <c r="BK63" i="8" s="1"/>
  <c r="BJ67" i="8"/>
  <c r="BK67" i="8" s="1"/>
  <c r="BJ7" i="8"/>
  <c r="BK7" i="8" s="1"/>
  <c r="BJ64" i="8"/>
  <c r="BK64" i="8" s="1"/>
  <c r="BJ68" i="8"/>
  <c r="BK68" i="8" s="1"/>
  <c r="BJ21" i="8"/>
  <c r="BK21" i="8" s="1"/>
  <c r="BJ15" i="8"/>
  <c r="BK15" i="8" s="1"/>
  <c r="BJ19" i="8"/>
  <c r="BK19" i="8" s="1"/>
  <c r="BK23" i="8"/>
  <c r="BJ23" i="8"/>
  <c r="BJ27" i="8"/>
  <c r="BK27" i="8" s="1"/>
  <c r="BJ5" i="8"/>
  <c r="BK5" i="8" s="1"/>
  <c r="Q4" i="3" s="1"/>
  <c r="S4" i="3" s="1"/>
  <c r="T4" i="3" s="1"/>
  <c r="BJ8" i="8"/>
  <c r="BK8" i="8" s="1"/>
  <c r="BK12" i="8"/>
  <c r="BJ12" i="8"/>
  <c r="BJ16" i="8"/>
  <c r="BK16" i="8" s="1"/>
  <c r="BJ20" i="8"/>
  <c r="BK20" i="8" s="1"/>
  <c r="BJ24" i="8"/>
  <c r="BK24" i="8" s="1"/>
  <c r="BK28" i="8"/>
  <c r="BJ28" i="8"/>
  <c r="BJ32" i="8"/>
  <c r="BK32" i="8" s="1"/>
  <c r="BJ40" i="8"/>
  <c r="BK40" i="8" s="1"/>
  <c r="BJ42" i="8"/>
  <c r="BK42" i="8" s="1"/>
  <c r="BJ44" i="8"/>
  <c r="BK44" i="8" s="1"/>
  <c r="BJ46" i="8"/>
  <c r="BK46" i="8" s="1"/>
  <c r="BJ48" i="8"/>
  <c r="BK48" i="8" s="1"/>
  <c r="BJ50" i="8"/>
  <c r="BK50" i="8" s="1"/>
  <c r="BJ52" i="8"/>
  <c r="BK52" i="8" s="1"/>
  <c r="BJ54" i="8"/>
  <c r="BK54" i="8" s="1"/>
  <c r="BJ13" i="8"/>
  <c r="BK13" i="8" s="1"/>
  <c r="BK25" i="8"/>
  <c r="BJ25" i="8"/>
  <c r="BJ29" i="8"/>
  <c r="BK29" i="8" s="1"/>
  <c r="BJ33" i="8"/>
  <c r="BK33" i="8" s="1"/>
  <c r="BJ9" i="8"/>
  <c r="BK9" i="8" s="1"/>
  <c r="BK17" i="8"/>
  <c r="BJ17" i="8"/>
  <c r="BJ10" i="8"/>
  <c r="BK10" i="8" s="1"/>
  <c r="BJ14" i="8"/>
  <c r="BK14" i="8" s="1"/>
  <c r="BJ18" i="8"/>
  <c r="BK18" i="8" s="1"/>
  <c r="BK22" i="8"/>
  <c r="BJ22" i="8"/>
  <c r="BJ26" i="8"/>
  <c r="BK26" i="8" s="1"/>
  <c r="BJ30" i="8"/>
  <c r="BK30" i="8" s="1"/>
  <c r="BJ34" i="8"/>
  <c r="BK34" i="8" s="1"/>
  <c r="BJ39" i="8"/>
  <c r="BK39" i="8" s="1"/>
  <c r="BJ41" i="8"/>
  <c r="BK41" i="8" s="1"/>
  <c r="BJ43" i="8"/>
  <c r="BK43" i="8" s="1"/>
  <c r="BJ45" i="8"/>
  <c r="BK45" i="8" s="1"/>
  <c r="BJ47" i="8"/>
  <c r="BK47" i="8" s="1"/>
  <c r="BJ49" i="8"/>
  <c r="BK49" i="8" s="1"/>
  <c r="BJ51" i="8"/>
  <c r="BK51" i="8" s="1"/>
  <c r="BJ53" i="8"/>
  <c r="BK53" i="8" s="1"/>
  <c r="BJ55" i="8"/>
  <c r="BK55" i="8" s="1"/>
  <c r="BJ11" i="8"/>
  <c r="BK11" i="8" s="1"/>
  <c r="BJ31" i="8"/>
  <c r="BK31" i="8" s="1"/>
  <c r="BJ56" i="8"/>
  <c r="BK56" i="8" s="1"/>
  <c r="BJ57" i="8"/>
  <c r="BK57" i="8" s="1"/>
  <c r="BJ58" i="8"/>
  <c r="BK58" i="8" s="1"/>
  <c r="BJ59" i="8"/>
  <c r="BK59" i="8" s="1"/>
  <c r="BJ60" i="8"/>
  <c r="BK60" i="8" s="1"/>
  <c r="W33" i="3"/>
  <c r="W32" i="3"/>
  <c r="W31" i="3"/>
  <c r="W30" i="3"/>
  <c r="W29" i="3"/>
  <c r="W28" i="3"/>
  <c r="W27" i="3"/>
  <c r="W26" i="3"/>
  <c r="W25" i="3"/>
  <c r="W24" i="3"/>
  <c r="W23" i="3"/>
  <c r="W22" i="3"/>
  <c r="W21" i="3"/>
  <c r="W20" i="3"/>
  <c r="W19" i="3"/>
  <c r="W18" i="3"/>
  <c r="W17" i="3"/>
  <c r="W16" i="3"/>
  <c r="W15" i="3"/>
  <c r="W14" i="3"/>
  <c r="W13" i="3"/>
  <c r="W12" i="3"/>
  <c r="W11" i="3"/>
  <c r="W10" i="3"/>
  <c r="W9" i="3"/>
  <c r="W8" i="3"/>
  <c r="W7" i="3"/>
  <c r="W6" i="3"/>
  <c r="W5" i="3"/>
  <c r="W4" i="3"/>
  <c r="Y4" i="3" l="1"/>
  <c r="Z4" i="3" s="1"/>
  <c r="Y8" i="3" l="1"/>
  <c r="Z8" i="3" s="1"/>
  <c r="Y33" i="3"/>
  <c r="Z33" i="3" s="1"/>
  <c r="Y32" i="3"/>
  <c r="Z32" i="3" s="1"/>
  <c r="Y31" i="3"/>
  <c r="Z31" i="3" s="1"/>
  <c r="Y30" i="3"/>
  <c r="Z30" i="3" s="1"/>
  <c r="Y29" i="3"/>
  <c r="Z29" i="3" s="1"/>
  <c r="Y28" i="3"/>
  <c r="Z28" i="3" s="1"/>
  <c r="Y27" i="3"/>
  <c r="Z27" i="3" s="1"/>
  <c r="Y26" i="3"/>
  <c r="Z26" i="3" s="1"/>
  <c r="Y25" i="3"/>
  <c r="Z25" i="3" s="1"/>
  <c r="Y24" i="3"/>
  <c r="Z24" i="3" s="1"/>
  <c r="Y23" i="3"/>
  <c r="Z23" i="3" s="1"/>
  <c r="Y22" i="3"/>
  <c r="Z22" i="3" s="1"/>
  <c r="Y21" i="3"/>
  <c r="Z21" i="3" s="1"/>
  <c r="Y20" i="3"/>
  <c r="Z20" i="3" s="1"/>
  <c r="Y19" i="3"/>
  <c r="Z19" i="3" s="1"/>
  <c r="Y18" i="3"/>
  <c r="Z18" i="3" s="1"/>
  <c r="Y17" i="3"/>
  <c r="Z17" i="3" s="1"/>
  <c r="Y16" i="3"/>
  <c r="Z16" i="3" s="1"/>
  <c r="Y15" i="3"/>
  <c r="Z15" i="3" s="1"/>
  <c r="Y14" i="3"/>
  <c r="Z14" i="3" s="1"/>
  <c r="Y13" i="3"/>
  <c r="Z13" i="3" s="1"/>
  <c r="Y12" i="3"/>
  <c r="Z12" i="3" s="1"/>
  <c r="Y11" i="3"/>
  <c r="Z11" i="3" s="1"/>
  <c r="Y10" i="3"/>
  <c r="Z10" i="3" s="1"/>
  <c r="Y9" i="3"/>
  <c r="Z9" i="3" s="1"/>
  <c r="Y7" i="3"/>
  <c r="Z7" i="3" s="1"/>
  <c r="Y6" i="3"/>
  <c r="Z6" i="3" s="1"/>
  <c r="Y5" i="3"/>
  <c r="Z5" i="3" s="1"/>
</calcChain>
</file>

<file path=xl/sharedStrings.xml><?xml version="1.0" encoding="utf-8"?>
<sst xmlns="http://schemas.openxmlformats.org/spreadsheetml/2006/main" count="1135" uniqueCount="466">
  <si>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</si>
  <si>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</si>
  <si>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</si>
  <si>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</si>
  <si>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</si>
  <si>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</si>
  <si>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</si>
  <si>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</si>
  <si>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</si>
  <si>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</si>
  <si>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</si>
  <si>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</si>
  <si>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</si>
  <si>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</si>
  <si>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</si>
  <si>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</si>
  <si>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</si>
  <si>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</si>
  <si>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</si>
  <si>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</si>
  <si>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</si>
  <si>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</si>
  <si>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</si>
  <si>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</si>
  <si>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</si>
  <si>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</si>
  <si>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</si>
  <si>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</si>
  <si>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</si>
  <si>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</si>
  <si>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</si>
  <si>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</si>
  <si>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</si>
  <si>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</si>
  <si>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</si>
  <si>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</si>
  <si>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</si>
  <si>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</si>
  <si>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</si>
  <si>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</si>
  <si>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</si>
  <si>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</si>
  <si>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</si>
  <si>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</si>
  <si>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</si>
  <si>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</si>
  <si>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</si>
  <si>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</si>
  <si>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</si>
  <si>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</si>
  <si>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</si>
  <si>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</si>
  <si>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</si>
  <si>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</si>
  <si>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</si>
  <si>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</si>
  <si>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</si>
  <si>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</si>
  <si>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</si>
  <si>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</si>
  <si>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</si>
  <si>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</si>
  <si>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</si>
  <si>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</si>
  <si>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</si>
  <si>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</si>
  <si>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</si>
  <si>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</si>
  <si>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</si>
  <si>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</si>
  <si>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</si>
  <si>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</si>
  <si>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</si>
  <si>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</si>
  <si>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</si>
  <si>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</si>
  <si>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</si>
  <si>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</si>
  <si>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</si>
  <si>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</si>
  <si>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</si>
  <si>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</si>
  <si>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</si>
  <si>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</si>
  <si>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</si>
  <si>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</si>
  <si>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</si>
  <si>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</si>
  <si>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</si>
  <si>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</si>
  <si>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</si>
  <si>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</si>
  <si>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</si>
  <si>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</si>
  <si>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</si>
  <si>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</si>
  <si>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</si>
  <si>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</si>
  <si>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</si>
  <si>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</si>
  <si>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</si>
  <si>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</si>
  <si>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</si>
  <si>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</si>
  <si>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</si>
  <si>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</si>
  <si>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</si>
  <si>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</si>
  <si>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</si>
  <si>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</si>
  <si>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</si>
  <si>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</si>
  <si>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</si>
  <si>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</si>
  <si>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</si>
  <si>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</si>
  <si>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</si>
  <si>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</si>
  <si>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</si>
  <si>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</si>
  <si>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</si>
  <si>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</si>
  <si>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</si>
  <si>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</si>
  <si>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</si>
  <si>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</si>
  <si>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</si>
  <si>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</si>
  <si>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</si>
  <si>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</si>
  <si>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</si>
  <si>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</si>
  <si>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</si>
  <si>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</si>
  <si>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</si>
  <si>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</si>
  <si>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</si>
  <si>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</si>
  <si>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</si>
  <si>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</si>
  <si>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</si>
  <si>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</si>
  <si>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 xml:space="preserve"> Stratejik Hedef No.</t>
  </si>
  <si>
    <t xml:space="preserve"> Stratejik Hedef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</si>
  <si>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</si>
  <si>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</si>
  <si>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</si>
  <si>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</si>
  <si>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</si>
  <si>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</si>
  <si>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Bütçe kısıtlığı sebebiyle stratejik amaç ve hedeflere ulaşılamaması</t>
  </si>
  <si>
    <t xml:space="preserve">Talep edilen kontenjan sayısının Yükseköğretim Kurulu tarafından artırılması </t>
  </si>
  <si>
    <t>Çift ana dal ve yan dal programlarında mezuniyet oranının düşük olması</t>
  </si>
  <si>
    <t>Akademik insan kaynağının sayısal yetersizliği</t>
  </si>
  <si>
    <t>Kurum ve kuruluşlar arası işbirliği yetersizliği</t>
  </si>
  <si>
    <t>Öğretim üyesi sayısının yetersizliği</t>
  </si>
  <si>
    <t>Araştırma alt yapısının yetersizliği</t>
  </si>
  <si>
    <t>Öğretim elemanlarının uluslararası iş birliği kurma konusunda yaşayabileceği zorluklar</t>
  </si>
  <si>
    <t>Patent, faydalı model, endüstriyel tasarım süreçleri hakkında bilgi eksikliği</t>
  </si>
  <si>
    <t>Fiziki mekânların kapasite yetersizliği</t>
  </si>
  <si>
    <t>Enerji verimliliği hakkında insan kaynakları farkındalığının düşük olması</t>
  </si>
  <si>
    <t>İhtisaslaşma alanında çalışan öğretim elemanlarının sayısal yetersizliği</t>
  </si>
  <si>
    <t>İhtisaslaşma alanında proje sayısının yetersizliği</t>
  </si>
  <si>
    <t>Konaklama kapasitesinin yetersizliği</t>
  </si>
  <si>
    <t>Program tekliflerinin reddedilmesi</t>
  </si>
  <si>
    <t>İhtisaslaşma alanında faaliyet gösteren özel sektör kuruluşlarının olmaması</t>
  </si>
  <si>
    <t>Kurum dışı faktörler (ulaşım, sağlık, altyapı)</t>
  </si>
  <si>
    <t>Dış paydaşların toplantılara katılımının yetersiz oluşu</t>
  </si>
  <si>
    <t>Uluslararası düzeyde tanınırlığın düşük olması</t>
  </si>
  <si>
    <t>Öğretim elemanlarının ders dışı faaliyetler nedeniyle iş yüklerinin fazla olması</t>
  </si>
  <si>
    <t xml:space="preserve">Kalite süreçlerinin içerdiği iş yükü nedeniyle paydaşlar tarafından dirençle karşılanması </t>
  </si>
  <si>
    <t>Paydaşların karar alma süreçlerine katılımının düşük olması</t>
  </si>
  <si>
    <t>Laboratuvar ve uygulama alanlarında akademik personel ve öğrencilerin kaza ve 
yaralanmalara maruz kalması</t>
  </si>
  <si>
    <t>Bütçe harcamalarının önceliği, katılım desteklerinin akademik teşvik puanına bağlı olması 
nedeniyle akademik yayınların yetersizliği, ulusal ve uluslararası proje sayılarının azalması</t>
  </si>
  <si>
    <t>Öğrencilerin her türlü rehberlik ve danışma işlemlerinde öğrenci, akademik personel ve öğrenci işleri çalışanıyla koordinasyonun olmaması</t>
  </si>
  <si>
    <t>İş yoğunluğu ve sistemsel arızalar sebebiyle muafiyet /intibak, kayıt yenileme yatay geçiş ve harç muafiyet işlemlerinin zamanında yapılamaması, ders programlarının UBYS sistemine giriş işlemlerinin gecikmesi</t>
  </si>
  <si>
    <t>Maddi olanaklar, (büte) yetersizliği nedeniyle eğitim öğretimle ilgili bilimsel donanım, teknik altyapı ve fiziki olanakların yetersiz kalması</t>
  </si>
  <si>
    <t>Bölgenin gelişmesine yönelik açılan uygulamalı eğitim programlarına başvuruların yetersiz olması</t>
  </si>
  <si>
    <t>Personel arasında adaletli iş bölümü yapılmadığından daha fazla emek harcayan personelin kurumsal bağlılığının azalması</t>
  </si>
  <si>
    <t>Eğitim programlarının bilimsel gelişmelerin gerisinde kalması nedeni ile eğitim programlarının tesirinin hedeflenen düzeyde olmaması</t>
  </si>
  <si>
    <t>Laboratuvar ve uygulama alanlarında akademik personel ve öğrencilerin kaza ve yaralanmalara maruz kalması</t>
  </si>
  <si>
    <t>Bütçe harcamalarının önceliği, katılım desteklerinin akademik teşvik puanına bağlı olması nedeniyle akademik yayınların yetersizliği, ulusal ve uluslararası proje sayılarının azalması</t>
  </si>
  <si>
    <t>A1</t>
  </si>
  <si>
    <t>H1.1</t>
  </si>
  <si>
    <t>Eğitim-Öğretim Faaliyetleri İçin Üniversitemizin Fiziksel ve Akademik Altyapısını
Güçlendirmek</t>
  </si>
  <si>
    <t>R1</t>
  </si>
  <si>
    <t>Güncel</t>
  </si>
  <si>
    <t>2023</t>
  </si>
  <si>
    <t>Yeterli</t>
  </si>
  <si>
    <t>Etki ve Olasılık</t>
  </si>
  <si>
    <t>Riski Azaltmak</t>
  </si>
  <si>
    <t>Tehdit</t>
  </si>
  <si>
    <t>Kaliteyi Önceleyen Öğrenci Merkezli Eğitim Anlayışıyla Rekabet Edebilir Bireyler
Yetiştirmek</t>
  </si>
  <si>
    <t>H1.3</t>
  </si>
  <si>
    <t>Çağın Gerektirdiği Disiplinlerarası/Çok Disiplinli Eğitim ve Öğretimi Güçlendirmek</t>
  </si>
  <si>
    <t>H1.4</t>
  </si>
  <si>
    <t>Öğrencilere Yönelik Teşvik, Rehberlik ve Danışmanlık Hizmetlerini Geliştirmek</t>
  </si>
  <si>
    <t>Ar-Ge ve Proje Kültürünü Tabana Yayarak Nitelikli Bilgi ve Teknoloji Üretimine Katkıda Bulunmak</t>
  </si>
  <si>
    <t>H2.2</t>
  </si>
  <si>
    <t>Üniversitemizde Gerçekleştirilen Bilimsel Araştırma Proje Sayısını Artırmak</t>
  </si>
  <si>
    <t>H2.5</t>
  </si>
  <si>
    <t>Üniversite Adresli Yapılan Bilimsel Makale Sayısı ve Kalitesini Artırmak</t>
  </si>
  <si>
    <t>H2.1</t>
  </si>
  <si>
    <t>Üniversite Araştırma Ekosisteminin Güncel Bilgi Kaynaklarına Ulaşımını Artırmak</t>
  </si>
  <si>
    <t>Sürdürülebilir Kalkınma Hedeflerine Yönelik Çalışmalarıyla Toplumsal Fayda Üretmek</t>
  </si>
  <si>
    <t>H3.1</t>
  </si>
  <si>
    <t>Ulusal ve Uluslararası İş Birlikleriyle Geliştirilen Bilimsel Faaliyetlerin Sayısını Artırmak</t>
  </si>
  <si>
    <t>H3.3</t>
  </si>
  <si>
    <t>Üniversite kaynaklı patent, fikri ve sınai mülkiyet hakkı sahipliği girişimleri
artırılacaktır.</t>
  </si>
  <si>
    <t>H3.4</t>
  </si>
  <si>
    <t>Öğrencilerin Kişisel ve Sosyal Gelişimine Katkı Sağlayacak Etkinlikleri Desteklemek</t>
  </si>
  <si>
    <t>H3.5</t>
  </si>
  <si>
    <t>Sürdürülebilir, Enerji Verimli ve İklim Dostu Kampüs Oluşturmak</t>
  </si>
  <si>
    <t>Girişimciliği İşbirlikçi Uygulamalarla Destekleyerek Bölgesel Kalkınmada Etkin Rol Almak</t>
  </si>
  <si>
    <t>H4.1</t>
  </si>
  <si>
    <t>Üniversitemizin İhtisaslaşma Alanına Yönelik Bilimsel Faaliyet Sayısını Artırmak</t>
  </si>
  <si>
    <t>H4.2</t>
  </si>
  <si>
    <t>İhtisaslaşma Alanındaki Proje/Patent/Faydalı Model/Endüstriyel Tasarım Sayısını Artırmak</t>
  </si>
  <si>
    <t>H4.3</t>
  </si>
  <si>
    <t>İhtisaslaşma Alanındaki Bilimsel Etkinlik Sayısını Artırmak</t>
  </si>
  <si>
    <t>H4.4</t>
  </si>
  <si>
    <t>İhtisaslaşma Alanındaki Program ve Ders Sayısını Artırmak</t>
  </si>
  <si>
    <t>H4.5</t>
  </si>
  <si>
    <t xml:space="preserve"> İhtisaslaşma Alanında Bölgesel Kalkınmaya Yönelik Etkileşimi Artırmak</t>
  </si>
  <si>
    <t>Katılımcı Yönetim Anlayışıyla Kurum Kültürünü ve Aidiyet Duygusunu Geliştirmek</t>
  </si>
  <si>
    <t>H5.1</t>
  </si>
  <si>
    <t>Akademik ve İdari İnsan Kaynağının Kurumsal Aidiyetini Güçlendirmek</t>
  </si>
  <si>
    <t>H5.2</t>
  </si>
  <si>
    <t xml:space="preserve"> İç ve Dış Paydaşların Karar Alma Süreçlerine Etkin Katılımını Sağlamak</t>
  </si>
  <si>
    <t>H5.3</t>
  </si>
  <si>
    <t>Uluslararasılaşma Düzeyini Artırmak</t>
  </si>
  <si>
    <t>H5.4</t>
  </si>
  <si>
    <t xml:space="preserve"> Üniversitenin Ulusal ve Uluslararası Sıralamalardaki Yerini İyileştirmek</t>
  </si>
  <si>
    <t>H5.5</t>
  </si>
  <si>
    <t>Kalite Kültürünü Yaygınlaştırmak</t>
  </si>
  <si>
    <t>Ar-Ge ve Proje Kültürünü Tabana Yayarak Nitelikli Bilgi ve Teknoloji Üretimine Katkıda
Bulunmak</t>
  </si>
  <si>
    <t>Üniversitemizde gerçekleştirilen bilimsel araştırma proje sayısını artırmak.</t>
  </si>
  <si>
    <t>Öğrencilere yönelik teşvik, rehberlik ve danışmanlık hizmetlerini geliştirmek</t>
  </si>
  <si>
    <t>Çağın gerektirdiği disiplinlerarası / çok disiplinli eğitim ve öğretimi güçlendirmek.</t>
  </si>
  <si>
    <t>Ulusal ve uluslararası iş birlikleriyle geliştirilen bilimsel faaliyetlerin sayısını artırmak</t>
  </si>
  <si>
    <t>Girişimciliği İş Birlikçi Uygulamalarla Destekleyerek Bölgesel Kalkınmada Etkin Rol Almak</t>
  </si>
  <si>
    <t>İhtisaslaşma alanında bölgesel kalkınmaya yönelik etkileşimi artırmak.</t>
  </si>
  <si>
    <t>Akademik ve idari insan kaynağının kurumsal aidiyetini güçlendirmek.</t>
  </si>
  <si>
    <t>A2</t>
  </si>
  <si>
    <t>A3</t>
  </si>
  <si>
    <t>A4</t>
  </si>
  <si>
    <t>A5</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</si>
  <si>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</si>
  <si>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</si>
  <si>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</si>
  <si>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</si>
  <si>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</si>
  <si>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</si>
  <si>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</si>
  <si>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</si>
  <si>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</si>
  <si>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</si>
  <si>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</si>
  <si>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</si>
  <si>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</si>
  <si>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</si>
  <si>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</si>
  <si>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</si>
  <si>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</si>
  <si>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</si>
  <si>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</si>
  <si>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</si>
  <si>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</si>
  <si>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</si>
  <si>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</si>
  <si>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</si>
  <si>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</si>
  <si>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</si>
  <si>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</si>
  <si>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</si>
  <si>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</si>
  <si>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 xml:space="preserve">İç Risk (Finansal Risk) </t>
  </si>
  <si>
    <t>Bütçe kısıtlığı sebebiyle stratejik amaç 
ve hedeflere ulaşılamaması</t>
  </si>
  <si>
    <t>İç Risk (Operasyonel Risk)</t>
  </si>
  <si>
    <t>İç Risk (İtibar Riski)</t>
  </si>
  <si>
    <t>Dış Risk (İtibar Riski)</t>
  </si>
  <si>
    <t>İç Risk (Stratejik Risk)</t>
  </si>
  <si>
    <t>Dış Risk (Oporesyonel Risk)</t>
  </si>
  <si>
    <t>İç Risk (Proje Riski)</t>
  </si>
  <si>
    <t>İç ve Dış Risk 
(Operasyonel Risk)</t>
  </si>
  <si>
    <t>İç ve Dış Risk (Proje Riski)</t>
  </si>
  <si>
    <t>Dış Risk (Stratejik Risk)</t>
  </si>
  <si>
    <t>İç Risk (Finansal Risk)</t>
  </si>
  <si>
    <t>İç Risk (Uyum Riski)</t>
  </si>
  <si>
    <t>İç Risk (Teknolojik Risk)</t>
  </si>
  <si>
    <t>Maddi olanaklar, (bütçe) yetersizliği nedeniyle eğitim öğretimle ilgili bilimsel donanım, teknik altyapı ve fiziki olanakların yetersiz kalması</t>
  </si>
  <si>
    <t>2024</t>
  </si>
  <si>
    <t>Kısmen Yeterli</t>
  </si>
  <si>
    <t>Stratejik amaç ve hedeflere 
ulaşmak için gerekli olan bütçenin Merkezi yönetim bütçe kanunu ile verilmemesi, 
Üniversitenin yeterince öz gelir elde edememesi , Dış finansman kaynaklı yeterince proje yapılmaması,</t>
  </si>
  <si>
    <t xml:space="preserve">Birim ve Kurum düzeyinde yürütülen tanımlanmış süreç yönetimi mevcuttur. Birim ve kurum düzeyinde risk komisyonları vardır. Risklere ilişkin çalışmaları 2021 yılından beri yürütülmektedir. Riskler eylem planları ve izleme ve değerlendirme raporları ile izlenmektedir. Ayrıca Üniversitenin risk yönergesi mevcuttur.Yeni rehber doğrultusunda çalıştay yapılmış ve güncelleme çalışmaları yürütülmektedir. </t>
  </si>
  <si>
    <t>Birim Yöneticileri</t>
  </si>
  <si>
    <t>6 aylık</t>
  </si>
  <si>
    <t>Dış finansman kaynaklı proje
 faaliyetlerinin artırılması,
 üniversite öz gelirlerinin artırılması
 ve bütçe tekliflerinin rasyonel
 oluşturulması amacıyla bütçe planlama
 toplantılarına devam edilmesi.</t>
  </si>
  <si>
    <t>Destekleyici mali kaynaklara yönelik alt yapı 
projeleri yapılması, bütçe  dağılımı için fizibilite çalışmalarının yapılması</t>
  </si>
  <si>
    <t>İş sağlığı ve güvenliğinin
 sağlanamaması</t>
  </si>
  <si>
    <t>Üniversitenin şehre çok uzak olması,
ulaşım güzargahının sınırlı olması</t>
  </si>
  <si>
    <t>Araştırma alt yapısının yetersiz 
oluşu</t>
  </si>
  <si>
    <t>Ulusulararası düzeyde tanınırlğın düşük 
olması öğretim elemanlarının
 iş birliği kurmasında zorluk yaşamasını sağlıyor.</t>
  </si>
  <si>
    <t>Patent, faydalı model, endüstriyel tasarım süreçleri 
hakkında bilgi eksikliğinin olması</t>
  </si>
  <si>
    <t>Fiziki mekanların az olması</t>
  </si>
  <si>
    <t>Mekan yetersizliği</t>
  </si>
  <si>
    <t>Bölgede bulanan özel sektör
 kuruluşlarının kısıtlı olması</t>
  </si>
  <si>
    <t>Enerji verimliliği hakkında
 eğitim verilmemesi</t>
  </si>
  <si>
    <t xml:space="preserve">Öğretim elemanlarının yeterli sayıda olmaması </t>
  </si>
  <si>
    <t>Fırsat</t>
  </si>
  <si>
    <t>Yeterli sayıda öğretim elemanın olmaması,
 öğrenciler tarafından tercih edilmeme riski,
 bölgeye uygun olmaması
Fiziki kapasitenin yetersiz oluşu</t>
  </si>
  <si>
    <t>Öğretim elemanlarına fazla 
iş yükü yüklenmesi</t>
  </si>
  <si>
    <t>Üniversitemizin fiziki mekan ihtiyaçlarını karşılamak için idari bürolar, derslikler, sosyal ve spor tesislerini istenilen seviyeye getirilmesi için bütçeleme çalışmaları yapılmış olup yatırım bütçe tekliflerine dahil edilmiştir.</t>
  </si>
  <si>
    <t>Katılımın sağlanmaması</t>
  </si>
  <si>
    <t>Zayıf</t>
  </si>
  <si>
    <t>İş yüklerinin makul seviyeye indirilmesi</t>
  </si>
  <si>
    <t>Dış paydaşların toplantılara
 katılımının sağlanması gerekli ortamın 
yaratılması</t>
  </si>
  <si>
    <t>İhtisaslaşma alanında  şehir dışından özel sektör kuruluşlarıyla işbirliği yapılması</t>
  </si>
  <si>
    <t>Öğretim elemanlarına proje yapabilmeleri için gerekli destek ve teşviklerin sağlanması</t>
  </si>
  <si>
    <t xml:space="preserve">
 Proje sayısısnın düşük olması </t>
  </si>
  <si>
    <t>Öğretim elemanlarının ihtisaslaşma alanında çalışma yapmaması.</t>
  </si>
  <si>
    <t>Öğretim elemanlarına ihtisaslaşma alanında çalışma yapması için destek ve teşvik verilmesi.</t>
  </si>
  <si>
    <t>Enerji verimliliği hakkında eğitimler verilmesi.</t>
  </si>
  <si>
    <t xml:space="preserve">Patent, faydalı model, endüstriyel tasarım süreçleri hakkında bilgi eksikliğinin giderilmesi için eğitimler verilmesi, destek sağlanması </t>
  </si>
  <si>
    <t>Ders programlarının yoğunluğu, derslerin çakışması, öğrencilrin yeterince bilinçli olmaması</t>
  </si>
  <si>
    <t>Yeni programların hazırlanması, öğrencilerin bilgilendirilmesi, bölümler bazında öğrencilerin takibinin yapılması</t>
  </si>
  <si>
    <t>Riskleri
 minimuma
 indirmek</t>
  </si>
  <si>
    <t>Ayrılan bütçenin yetersiz olması</t>
  </si>
  <si>
    <t>Yeterli Değil</t>
  </si>
  <si>
    <t>Çift anadal ve yandal programlarında mezuniyet oranının düşük olması</t>
  </si>
  <si>
    <t xml:space="preserve"> Mezuniyet 
oranının düşük olması</t>
  </si>
  <si>
    <t>Öğretim elemanı
 istihdam etmek</t>
  </si>
  <si>
    <t>Kurum ve kuruluşların 
işbirliğinin yetersiz olması</t>
  </si>
  <si>
    <t>Araştırma alt yapısınının 
yetersiz oluşu</t>
  </si>
  <si>
    <t>Araştırma alt 
yapısını
 güçlendirmek</t>
  </si>
  <si>
    <t>Araştırma alt yapısınıın güçlendirilmesinin sağlanması</t>
  </si>
  <si>
    <t xml:space="preserve">Öğretim elemanlarının 
uluslararası iş birliği kurma
 konusunda  zorluk çekmesi </t>
  </si>
  <si>
    <t>Öğretim elemanlarının iş birliği kurmasına yardımcı olabilecek desteklerin ve teşviklerin sağlanması</t>
  </si>
  <si>
    <t>Destek ve teşvik
 sağlamak</t>
  </si>
  <si>
    <t>Patent, faydalı model,
 endüstriyel tasarım 
süreçleri hakkında 
bilgi eksikliği olması</t>
  </si>
  <si>
    <t>Patent, faydalı
 model, endüstriyel 
tasarım süreçleri hakkında bilgi 
eksikliğinin
 giderilmesi için
 eğitimler verilmek, destek sağlamak</t>
  </si>
  <si>
    <t>Fiziki mekânların 
kapasite yetersiz oluşu</t>
  </si>
  <si>
    <t>Yeterli fiziki mekân
kapasitesi sağlamak</t>
  </si>
  <si>
    <t>Enerji verimliliği hakkında
 insan kaynakları
 farkındalığının düşük olması</t>
  </si>
  <si>
    <t>Öğretim elemanlarına 
ihtisaslaşma alanında 
çalışma yapması 
için destek ve teşvik vermek</t>
  </si>
  <si>
    <t>Enerji verimliliği hakkında eğitim
 vermek</t>
  </si>
  <si>
    <t>Öğretim elemanlarına
 proje yapabilmeleri 
için gerekli destek
 ve teşvik sağlamak</t>
  </si>
  <si>
    <t>İhtisaslaşma alanında
 proje sayısının düşük olması</t>
  </si>
  <si>
    <t xml:space="preserve">Tespit edilen riskler, 
Laboratuvar genelindeki kazalar </t>
  </si>
  <si>
    <t>Bilimsel gelişmelerin takiplerinin güncel olması, eğitim programlarının tesirinin hedeflenen düzeyde olmasını sağlar.</t>
  </si>
  <si>
    <t>Eğitim programlarının
 bilimsel gelişmelerin gerisinde kalması</t>
  </si>
  <si>
    <t xml:space="preserve">Bilimsel gelişmelerin
 takiplerinin
 güncel olmasını sağlamak.
</t>
  </si>
  <si>
    <t>Bölgenin gelişmesine yönelik
 açılan  programlara
 başvuruların yetersiz olması</t>
  </si>
  <si>
    <t>Uygulamalı eğitimler
 bölgenin ekonomik
 ve sosyal ihtiyacına
 göre planlanarak
 Üniversitemiz ve birimlerinin 
web sayfalarında 
yapılan ilgili duyuruların 
güncelliği sağlanması</t>
  </si>
  <si>
    <t xml:space="preserve">Akademik personel,,öğrenci işleri teknik birimler arasında koordinasyon sağlanması,
farkındalık eğitimleri düzenlenmesi,
UBYS sisteminin güçlendirilmesi </t>
  </si>
  <si>
    <t>Öğrenci 
mağduriyetini 
ortadan kaldırmak</t>
  </si>
  <si>
    <t>Öğrencilerin 
mağduriyet yaşaması</t>
  </si>
  <si>
    <t>Öğrencilerin personel
 ile  iletişim ağının zayıf olması</t>
  </si>
  <si>
    <t>Katılımın sağlanması</t>
  </si>
  <si>
    <t>Katılımın
 sağlanmaması</t>
  </si>
  <si>
    <t>Katılımın 
sağlanması için çalışmaların yapılması</t>
  </si>
  <si>
    <t>İş yüklerinin
 makul seviyeye 
indirilmesi</t>
  </si>
  <si>
    <t xml:space="preserve">İş yükünün
 fazla olması </t>
  </si>
  <si>
    <t>İş yüklerinin makul 
seviyeye indirilmesi</t>
  </si>
  <si>
    <t>Program tekliflerinin 
reddedilmesi</t>
  </si>
  <si>
    <t>Fiziki kapasitenin 
sağlanması, Öğretim elemanlarının 
yeterli olmasının sağlanması</t>
  </si>
  <si>
    <t>Üniversiteye  sağlanan 
ulaşımın artırrılması</t>
  </si>
  <si>
    <t>Dış paydaşların toplantılara
 katılmaması,</t>
  </si>
  <si>
    <t xml:space="preserve">Dış paydaşların toplantılara
 katılmaması, </t>
  </si>
  <si>
    <t>Tanınırlığın sağanacak kadar çalışma ve
 iş biriği yapılmaması</t>
  </si>
  <si>
    <t>Uluslararası düzeyde tanınırlığın 
düşük olması</t>
  </si>
  <si>
    <t>Uluslararası düzeyde proje yapılmasının desteklenmesi, gerekli teşviğin sağlanması.</t>
  </si>
  <si>
    <t>Uluslararası düzeyde
 proje yapılmasını 
desteklemek gerekli 
teşviği sağlamak</t>
  </si>
  <si>
    <t>İhtisaslaşma alanında  
şehir dışından özel sektör kuruluşlarıyla
 işbirliği yapmak</t>
  </si>
  <si>
    <t>Destekleyici mali kaynaklara
 yönelik alt yapı 
projeleri yapılması, 
bütçe  dağılımı için fizibilite
 çalışmalarının yapılması</t>
  </si>
  <si>
    <t>Bütçe yetersizliği 
nedeniyle eğitim 
öğretimle ilgili bilimsel 
donanım, teknik altyapı ve fiziki 
olanakların yetersiz kalması</t>
  </si>
  <si>
    <t>Üniversitemizin Yeni Kampüs 
Alanında da faaliyet göstermesi ile
 birlikte çevre planlaması ve  alt yapı projeleri yapılmakta ayrıca
  bütçe  dağılımı için ön bilgilendirme ve çalışmaları 
sonrasında birimlerin görüşleride alınarak üniversitemiz geneli için 
bütçe dağılımı yapılmış, bu kapsamda talep ettiğimiz yatırım 
tekliflerimiz doğrultusunda Orta vadeli program kabul edilerek 
yayımlanmıştır.</t>
  </si>
  <si>
    <t>Uygulamalı eğitimler bölgenin 
ekonomik ve sosyal ihtiyacına 
göre planlanarak Üniversitemiz 
ve birimlerinin web sayfalarında 
yapılan ilgili duyuruların 
güncelliği sağlanmıştır. 
Ünversiteninin bölümleri yaklaşık
 %100 oranında doluluğa 
ulaşmıştır.</t>
  </si>
  <si>
    <t xml:space="preserve">Uygulamalı eğitim programlarının tercih edilmemesi </t>
  </si>
  <si>
    <t>Periyodik kalite farkındalık toplantıları yapılması, dış paydaşlarla iş birliği çalışmaları</t>
  </si>
  <si>
    <t>Ders seçimleri zamanlarında 
öğrenciler UBYS ders seçme 
ekranından bilgilendirme ve 
tanıtım videoları ile 
yönlendirilmekte olup UBYS 
sitemi üzerinden 'danışmana ulaş' 
butonu ile  gerekli iletişim 
sağlanmaktadır. Teknik arızalarda
 ise danışman/öğrenci başvurusu 
ile büro personeli gerekli 
tedbirlerin alınmasını 
sağlamaktadır.</t>
  </si>
  <si>
    <t xml:space="preserve">Öğrencilere yönelik farkındalık eğitimleri verilmesi,  web sayfası, sosyal medya hesapları ile öğrencilerin bilgilendirilmesi </t>
  </si>
  <si>
    <t>ÇAP ve YANDAL programlarının
 özendirilmesi, YANDAL programlarının 
güncellenmesi</t>
  </si>
  <si>
    <t>Araştırmaya ayrılan bütçenin arttırılması,
 mevcut fırsatlar konusunda çalışanların 
bilgilendirilmesi, disiplinler arası ortak 
çalışmaların özendirilmesi</t>
  </si>
  <si>
    <t>Öğrencilere yönelik farkındalık 
eğitimleri verilerek, web sayfası,
 sosyal medya hesapları ile 
öğrencilerin bilgilendirilmesi
yapılmış ve akademik personele 
ulaşılabilirlik sağlanması</t>
  </si>
  <si>
    <t>Değişmedi</t>
  </si>
  <si>
    <t>Kontejan taleplerinin 
arttırılması</t>
  </si>
  <si>
    <t xml:space="preserve">Öğretim elemanı sayılarınının 
arttırılması </t>
  </si>
  <si>
    <t>Öğrenci İşleri Daire 
Bşkanlığı, Akademik Birim
 Yöneticileri</t>
  </si>
  <si>
    <t>Tüm Akademik ve
 İdari Birim Yöneticileri</t>
  </si>
  <si>
    <t>İş Sağlığı ve Güvenliği 
Koordinatörlüğü</t>
  </si>
  <si>
    <t>Toplantının öncesinde paydaşlara bilgi verilmesi, 
çoğunluğun fikrine göre toplantıarın belirlenmesi</t>
  </si>
  <si>
    <t>İSG hakkında eğitimler verilmesi</t>
  </si>
  <si>
    <t>Personel Daire 
Başkanılığı</t>
  </si>
  <si>
    <t>Akademik Birimler</t>
  </si>
  <si>
    <t xml:space="preserve">Öğrenci İşleri Daire 
Başkanlığı, 
Danışman Öğretim Elemanları,
Bilgi İşlem Daire Başkanlığı,
Akademik Birimler
</t>
  </si>
  <si>
    <t>Strateji Geliştirme Daire 
Başkanlığı,
Genel Sekreterlik,
Akademik Birimler</t>
  </si>
  <si>
    <t>Akademik yayınların 
yetersizliği, ulusal ve 
uluslararası proje 
sayılarının azalması</t>
  </si>
  <si>
    <t>Yabancı Diller 
Yüksekokulu,
Üst Yönetim
Genel Sekreterlik, Akademik Birimler
Bünsem
Eğitim fakültesi
Edebiyat Fakültesi</t>
  </si>
  <si>
    <t>Öğrenci İşleri Daire
 Başkanlığı,
Akademik Birimler</t>
  </si>
  <si>
    <t>Personel Daire 
Başkanılığı,
Akademik Birimler</t>
  </si>
  <si>
    <t xml:space="preserve"> İş birliği yapılamaması</t>
  </si>
  <si>
    <t>Personel Daire Başkanlığı,
Akademik Birimler</t>
  </si>
  <si>
    <t>Strateji Geliştime Daire 
Başkanlığı</t>
  </si>
  <si>
    <t>Strateji Geliştime Daire 
Başkanlığı,
Personel Daire Başkanlığı</t>
  </si>
  <si>
    <t>Öğrenci İşleri Daire 
Başkanlığı,
Akademik Birimler</t>
  </si>
  <si>
    <t>İdari Mali İşler Daire
 Başkanlığı,
Strateji Geliştirme Daire 
Başkanlığı</t>
  </si>
  <si>
    <t>Proje Teknoloji Ofisi,
Üst Yönetim,
Genel Sekreterlik,
Akademiik Birimler,</t>
  </si>
  <si>
    <t>Genel Sekreterlik,
İdari Birimler</t>
  </si>
  <si>
    <t>Genel Sekreterlik,
Dış Paydaşlar</t>
  </si>
  <si>
    <t>Kurum ve kuruluşlar arası iş birliği yapılmasının sağlanması</t>
  </si>
  <si>
    <t>Kurum ve kuruluşlar arası 
iş birliği Protokolünün imzalanması</t>
  </si>
  <si>
    <t xml:space="preserve">Proje sayılarının yükseltilmesinnin sağlanması </t>
  </si>
  <si>
    <t>Bütçe verilmesi</t>
  </si>
  <si>
    <t>Öğretim elemanlarının ihtisaslaşma
 alanında çalışma yapmaması.</t>
  </si>
  <si>
    <t>Destek sağlamak</t>
  </si>
  <si>
    <t>Bütçe kazandırma faaliyetleri yapmak</t>
  </si>
  <si>
    <t xml:space="preserve"> öğrenci talebinin artması, 
eğitim kapasitesinin genişlemesi, akademik insan kaynağı ve eğtim -öğretim alanlarının yetersiz kalması
 </t>
  </si>
  <si>
    <t xml:space="preserve">Talep edilen kontenjan sayısına ilişkin analiz çalışmaları ve raporlamalar yapılması  </t>
  </si>
  <si>
    <t>Kontenjan taleplerinin 
dengeli arttırılmaması amacıyla gerekli süreçlerin yürütülmesi</t>
  </si>
  <si>
    <t xml:space="preserve">üniversitemize 
yaratacağı olumsuz durumlara karşı planlamalar oluşturulması </t>
  </si>
  <si>
    <t>Gerekli sayıda öğretim elemanı planlamalarının yapılması</t>
  </si>
  <si>
    <t>Akademik insan kaynağının
 sayıca az olması</t>
  </si>
  <si>
    <t xml:space="preserve">İşbirliği 
yapılmasının 
sağlanması amacıyla gerekli girişimlerin yapılması </t>
  </si>
  <si>
    <t xml:space="preserve">Öğretim üyesi kadrosunun
 yeterli sayıda olmaması </t>
  </si>
  <si>
    <t>Üniversitemizin sosyal ve spor tesislerini istenilen seviyeye getirilmesi için bütçeleme çalışmaları yapılmış olup yatırım bütçe tekliflerine dahil edilmiştir. Ayrıca Bartın ili genelinde konaklama kapasitesinin artırılması için paydaşlar ile gerekli işbirliklerinin oluşturulması</t>
  </si>
  <si>
    <t>Bartın ili genelinde konaklama kapasitesinin artırılması için paydaşlar ile gerekli işbirliklerinin oluşturulması</t>
  </si>
  <si>
    <t>Fiziki kapasitenin sağlanması, Öğretim elemanlarının yeterli olmasının sağlanması</t>
  </si>
  <si>
    <t>Fiziki kapasitenin sağlanması, Öğretim elemanlarının yeterli olmasının sağlanması faaliyetlerinin yürütülmesi</t>
  </si>
  <si>
    <t>Üniversiteye  sağlanan ulaşım araçlarının artırrılması amacıyla gerekli girişimlerin yapılması</t>
  </si>
  <si>
    <t>Dış paydaşların toplantılara
 katılımının sağlanması amacıyla gerekli iletişim kanallarının artırılması ve gerekli ortamın 
yaratılması</t>
  </si>
  <si>
    <t>Uluslararası projelere ayrılan bütçelerin arttırılması, 
mevcut fırsatlar konusunda çalışanların bilgilendirilmesi, uluslararasılaşma kapsamında faaliyetler ve tanınırlık faaliyetlerinin artırılması</t>
  </si>
  <si>
    <t>bazı süreç mekanizmalarının kurulamamış olması</t>
  </si>
  <si>
    <t>İş yüklerinin makul seviyeye indirilmesi amacıyla mekanizmaların oluşturularak dengeli dağıtım yapılması</t>
  </si>
  <si>
    <t>İş sağlığı ve güvenliğinin
 sağlanması amacıyla eğitimler düzenlenmesi</t>
  </si>
  <si>
    <t xml:space="preserve"> 
Bütçe verilmediğinden, akademik teşvik puanlarının yeterli puana ulaşamaması </t>
  </si>
  <si>
    <t>akademik yayın yetersizliğini, ulusal ve uluslararası proje sayılarının artmasını sağlamak amacıyla gerekli planlamalar yapılması</t>
  </si>
  <si>
    <t>Bütçenin akademik teşvik puanına
 bağlı olmaksızın  verilmesi amacıyla gerekli bütçe planlamalarının yapılması</t>
  </si>
  <si>
    <t xml:space="preserve">Üst yönetim, Akademik Birim yöneticileri </t>
  </si>
  <si>
    <t>Rehberlik ve danışmanlık  hizmetlerinin mekanizmalar zaman zaman eksik kalması</t>
  </si>
  <si>
    <t>öğrenci iş ve işlemleri ile ilgili destek mekanzimalarının zaman zaman tam olarak sağlanamaması</t>
  </si>
  <si>
    <t>Bütçenin yetersiz kalması</t>
  </si>
  <si>
    <t>Akademik ve idari personel 
üzerindeki iş yükünün dengeli olarak dağıtılmaması</t>
  </si>
  <si>
    <t>Birimlerde personel dağılımının iş yükleri dikkate alınmadan dengesiz yapılması</t>
  </si>
  <si>
    <t>Akademik ve 
idari personel 
üzerindeki
 iş yükünün dengeli
olarak dağıtılmaması</t>
  </si>
  <si>
    <t>Personel dağılımını
 iş yüklerini dikkate alarak dengeli yapmak</t>
  </si>
  <si>
    <t>Birimlerde personel dağılımının 
dengeli yapılması amacıyla idari 
norm kadro çalışması yapılması</t>
  </si>
  <si>
    <t xml:space="preserve">Bilimsel gelişmelerin
 takiplerinin
 güncel olmasını sağlamak amacıyla gerekli aksiyonların alınması
</t>
  </si>
  <si>
    <t>Gerekli sayıda öğretim üyesi alımlarının yapılması</t>
  </si>
  <si>
    <t xml:space="preserve">Öğretim üyesi eksikliği
</t>
  </si>
  <si>
    <t>Öğretim üyesi
 istihdam etmek</t>
  </si>
  <si>
    <t xml:space="preserve">Öğretim üyesi sayılarınının 
arttırılması </t>
  </si>
  <si>
    <t>Süreci kontrol altına
 almak amacıyla gerekli izleme yapılır.</t>
  </si>
  <si>
    <t>Süreci kontrol altına
 almak amacıyla gerekli izlemeler  yapılarak araştırma alanlarının artırılması</t>
  </si>
  <si>
    <t>Kalite Koordinatörlüğü, 
Personel Daire Başkanlığı</t>
  </si>
  <si>
    <t>Üniversiteye  sağlanan ulaşım araçlarının artırrılması
 amacıyla gerekli girişimlerin yapılması</t>
  </si>
  <si>
    <t>İhtisaslaşmaya yönelik işbirlikleri kurmak 
amacıyla gerekli çalışmaları artırmak</t>
  </si>
  <si>
    <t>Bartın ili genelinde konaklama kapasitesinin artırılması için 
paydaşlar ile gerekli işbirliklerinin oluşturulması</t>
  </si>
  <si>
    <t>Yeşil dönüşüm ve yenilenebilir enerji kaynaklarından faydalanmak
 amacıyla gerekli projelerin yapılması</t>
  </si>
  <si>
    <t>Kurum dışı fonlarla fiziki mekanların sağlanması
 amacıyla gerekli girişimlerin yapılması</t>
  </si>
  <si>
    <t>Bütçe teşvikleri ve eğitim
 faaliyetlerinin sağlanması</t>
  </si>
  <si>
    <t>Genel Sekreterlik</t>
  </si>
  <si>
    <t>İş yükü analizlerinin yapılarak öğretim elemanı 
bazında iş yükünün tespit edilmesi</t>
  </si>
  <si>
    <t>Konaklama kapasitesi
 yetersizliği</t>
  </si>
  <si>
    <t>Çiftanadal ve Yandal
 mezuniyet oranını 
arttırmak</t>
  </si>
  <si>
    <t>İlave Risk Yönetimi Faalieti Planlandı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</si>
</sst>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8">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i/>
      <sz val="10"/>
      <color theme="0"/>
      <name val="Georgia"/>
      <family val="1"/>
      <charset val="162"/>
    </font>
    <font>
      <b/>
      <sz val="15"/>
      <color theme="1"/>
      <name val="Georgia"/>
      <family val="1"/>
      <charset val="162"/>
    </font>
    <font>
      <b/>
      <i/>
      <sz val="12"/>
      <color theme="0"/>
      <name val="Georgia"/>
      <family val="1"/>
      <charset val="162"/>
    </font>
    <font>
      <sz val="12"/>
      <color theme="1"/>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sz val="12"/>
      <color rgb="FF000000"/>
      <name val="Times New Roman"/>
      <family val="1"/>
      <charset val="162"/>
    </font>
    <font>
      <sz val="12"/>
      <color indexed="8"/>
      <name val="Times New Roman"/>
      <family val="1"/>
      <charset val="162"/>
    </font>
    <font>
      <sz val="12"/>
      <color theme="1"/>
      <name val="Times New Roman"/>
      <family val="1"/>
      <charset val="162"/>
    </font>
    <font>
      <b/>
      <sz val="12"/>
      <color indexed="8"/>
      <name val="Georgia"/>
      <family val="1"/>
      <charset val="162"/>
    </font>
    <font>
      <sz val="12"/>
      <color rgb="FFFF0000"/>
      <name val="Georgia"/>
      <family val="1"/>
      <charset val="162"/>
    </font>
    <font>
      <sz val="11"/>
      <color theme="1"/>
      <name val="Times New Roman"/>
      <family val="1"/>
      <charset val="162"/>
    </font>
    <font>
      <b/>
      <sz val="11"/>
      <color theme="1"/>
      <name val="Times New Roman"/>
      <family val="1"/>
      <charset val="162"/>
    </font>
    <font>
      <b/>
      <i/>
      <sz val="11"/>
      <color theme="0"/>
      <name val="Times New Roman"/>
      <family val="1"/>
      <charset val="162"/>
    </font>
    <font>
      <b/>
      <sz val="11"/>
      <color indexed="9"/>
      <name val="Times New Roman"/>
      <family val="1"/>
      <charset val="162"/>
    </font>
    <font>
      <sz val="11"/>
      <color rgb="FF000000"/>
      <name val="Times New Roman"/>
      <family val="1"/>
      <charset val="162"/>
    </font>
    <font>
      <sz val="11"/>
      <name val="Times New Roman"/>
      <family val="1"/>
      <charset val="162"/>
    </font>
    <font>
      <sz val="11"/>
      <color rgb="FF00B050"/>
      <name val="Times New Roman"/>
      <family val="1"/>
      <charset val="162"/>
    </font>
    <font>
      <sz val="11"/>
      <color indexed="8"/>
      <name val="Times New Roman"/>
      <family val="1"/>
      <charset val="162"/>
    </font>
    <font>
      <b/>
      <sz val="11"/>
      <name val="Times New Roman"/>
      <family val="1"/>
      <charset val="162"/>
    </font>
  </fonts>
  <fills count="17">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s>
  <borders count="4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225">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Alignment="1">
      <alignment horizontal="left" vertical="center"/>
    </xf>
    <xf numFmtId="0" fontId="9" fillId="2" borderId="11" xfId="0" applyFont="1" applyFill="1" applyBorder="1" applyAlignment="1">
      <alignment vertical="center" wrapText="1"/>
    </xf>
    <xf numFmtId="0" fontId="9" fillId="2" borderId="12" xfId="0" applyFont="1" applyFill="1" applyBorder="1" applyAlignment="1">
      <alignment vertical="center"/>
    </xf>
    <xf numFmtId="0" fontId="9" fillId="0" borderId="0" xfId="0" applyFont="1" applyAlignment="1">
      <alignment vertical="center"/>
    </xf>
    <xf numFmtId="0" fontId="11" fillId="2" borderId="10" xfId="0" applyFont="1" applyFill="1" applyBorder="1" applyAlignment="1">
      <alignment vertical="center" wrapText="1"/>
    </xf>
    <xf numFmtId="0" fontId="12" fillId="0" borderId="0" xfId="0" applyFont="1" applyAlignment="1">
      <alignment vertical="center"/>
    </xf>
    <xf numFmtId="0" fontId="12" fillId="4" borderId="0" xfId="0" applyFont="1" applyFill="1" applyAlignment="1">
      <alignment vertical="center"/>
    </xf>
    <xf numFmtId="0" fontId="11" fillId="2" borderId="10" xfId="0" applyFont="1" applyFill="1" applyBorder="1" applyAlignment="1">
      <alignment vertical="center"/>
    </xf>
    <xf numFmtId="0" fontId="12" fillId="0" borderId="12" xfId="0" applyFont="1" applyBorder="1" applyAlignment="1">
      <alignment vertical="center"/>
    </xf>
    <xf numFmtId="0" fontId="12" fillId="4" borderId="12" xfId="0" applyFont="1" applyFill="1" applyBorder="1" applyAlignment="1">
      <alignment vertical="center"/>
    </xf>
    <xf numFmtId="0" fontId="12" fillId="0" borderId="0" xfId="0" applyFont="1"/>
    <xf numFmtId="0" fontId="12" fillId="0" borderId="23" xfId="0" applyFont="1" applyBorder="1"/>
    <xf numFmtId="0" fontId="12" fillId="0" borderId="26" xfId="0" applyFont="1" applyBorder="1"/>
    <xf numFmtId="0" fontId="12" fillId="0" borderId="11" xfId="0" applyFont="1" applyBorder="1"/>
    <xf numFmtId="0" fontId="12" fillId="0" borderId="12" xfId="0" applyFont="1" applyBorder="1"/>
    <xf numFmtId="0" fontId="12" fillId="0" borderId="22" xfId="0" applyFont="1" applyBorder="1"/>
    <xf numFmtId="0" fontId="12" fillId="0" borderId="24" xfId="0" applyFont="1" applyBorder="1"/>
    <xf numFmtId="0" fontId="5" fillId="0" borderId="5" xfId="0" applyFont="1" applyBorder="1" applyAlignment="1">
      <alignment vertical="center"/>
    </xf>
    <xf numFmtId="0" fontId="10" fillId="0" borderId="0" xfId="0" applyFont="1" applyAlignment="1">
      <alignment horizontal="center" vertical="center"/>
    </xf>
    <xf numFmtId="0" fontId="0" fillId="0" borderId="23" xfId="0" applyBorder="1"/>
    <xf numFmtId="0" fontId="0" fillId="0" borderId="25" xfId="0" applyBorder="1"/>
    <xf numFmtId="0" fontId="0" fillId="0" borderId="26" xfId="0" applyBorder="1"/>
    <xf numFmtId="0" fontId="5" fillId="0" borderId="0" xfId="0" applyFont="1" applyAlignment="1">
      <alignment horizontal="center"/>
    </xf>
    <xf numFmtId="0" fontId="17" fillId="0" borderId="12" xfId="0" applyFont="1" applyBorder="1"/>
    <xf numFmtId="0" fontId="0" fillId="0" borderId="11" xfId="0" applyBorder="1"/>
    <xf numFmtId="0" fontId="17" fillId="0" borderId="0" xfId="0" applyFont="1"/>
    <xf numFmtId="0" fontId="0" fillId="0" borderId="22" xfId="0" applyBorder="1"/>
    <xf numFmtId="0" fontId="0" fillId="0" borderId="14" xfId="0" applyBorder="1"/>
    <xf numFmtId="0" fontId="0" fillId="0" borderId="24" xfId="0" applyBorder="1"/>
    <xf numFmtId="0" fontId="19" fillId="0" borderId="0" xfId="0" applyFont="1" applyAlignment="1">
      <alignment vertical="center" wrapText="1"/>
    </xf>
    <xf numFmtId="0" fontId="9" fillId="2" borderId="26" xfId="0" applyFont="1" applyFill="1" applyBorder="1" applyAlignment="1">
      <alignment vertical="center" wrapText="1"/>
    </xf>
    <xf numFmtId="0" fontId="9" fillId="8" borderId="16" xfId="0" applyFont="1" applyFill="1" applyBorder="1" applyAlignment="1">
      <alignment horizontal="center" vertical="center" wrapText="1"/>
    </xf>
    <xf numFmtId="0" fontId="17" fillId="0" borderId="0" xfId="5" applyFont="1" applyAlignment="1">
      <alignment vertical="center"/>
    </xf>
    <xf numFmtId="0" fontId="21" fillId="0" borderId="0" xfId="5" applyFont="1" applyAlignment="1">
      <alignment horizontal="left" vertical="center" wrapText="1"/>
    </xf>
    <xf numFmtId="0" fontId="23" fillId="10" borderId="27" xfId="5" applyFont="1" applyFill="1" applyBorder="1" applyAlignment="1">
      <alignment horizontal="center" vertical="center" wrapText="1"/>
    </xf>
    <xf numFmtId="0" fontId="23" fillId="10" borderId="28" xfId="5" applyFont="1" applyFill="1" applyBorder="1" applyAlignment="1">
      <alignment horizontal="center" vertical="center" wrapText="1"/>
    </xf>
    <xf numFmtId="0" fontId="23" fillId="10" borderId="30" xfId="5" applyFont="1" applyFill="1" applyBorder="1" applyAlignment="1">
      <alignment horizontal="center" vertical="center" wrapText="1"/>
    </xf>
    <xf numFmtId="0" fontId="23" fillId="10" borderId="31" xfId="5" applyFont="1" applyFill="1" applyBorder="1" applyAlignment="1">
      <alignment horizontal="center" vertical="center" wrapText="1"/>
    </xf>
    <xf numFmtId="0" fontId="23" fillId="10" borderId="32" xfId="5" applyFont="1" applyFill="1" applyBorder="1" applyAlignment="1">
      <alignment horizontal="center" vertical="center" wrapText="1"/>
    </xf>
    <xf numFmtId="0" fontId="24" fillId="0" borderId="30" xfId="5" applyFont="1" applyBorder="1" applyAlignment="1">
      <alignment horizontal="center" vertical="center" wrapText="1"/>
    </xf>
    <xf numFmtId="0" fontId="25" fillId="0" borderId="31" xfId="5" applyFont="1" applyBorder="1" applyAlignment="1">
      <alignment horizontal="center" vertical="center" wrapText="1"/>
    </xf>
    <xf numFmtId="1" fontId="25" fillId="0" borderId="31" xfId="5" applyNumberFormat="1" applyFont="1" applyBorder="1" applyAlignment="1">
      <alignment horizontal="center" vertical="center" wrapText="1"/>
    </xf>
    <xf numFmtId="0" fontId="17" fillId="0" borderId="30" xfId="5" applyFont="1" applyBorder="1" applyAlignment="1">
      <alignment horizontal="center" vertical="center"/>
    </xf>
    <xf numFmtId="0" fontId="17" fillId="0" borderId="31" xfId="5" applyFont="1" applyBorder="1" applyAlignment="1">
      <alignment horizontal="center" vertical="center"/>
    </xf>
    <xf numFmtId="0" fontId="17" fillId="0" borderId="32" xfId="5" applyFont="1" applyBorder="1" applyAlignment="1">
      <alignment horizontal="center" vertical="center"/>
    </xf>
    <xf numFmtId="0" fontId="26" fillId="0" borderId="0" xfId="5" applyFont="1" applyAlignment="1">
      <alignment vertical="center"/>
    </xf>
    <xf numFmtId="0" fontId="24" fillId="0" borderId="33" xfId="5" applyFont="1" applyBorder="1" applyAlignment="1">
      <alignment horizontal="center" vertical="center" wrapText="1"/>
    </xf>
    <xf numFmtId="0" fontId="17" fillId="0" borderId="34" xfId="5" applyFont="1" applyBorder="1" applyAlignment="1">
      <alignment horizontal="center" vertical="center"/>
    </xf>
    <xf numFmtId="1" fontId="25" fillId="0" borderId="34" xfId="5" applyNumberFormat="1" applyFont="1" applyBorder="1" applyAlignment="1">
      <alignment horizontal="center" vertical="center" wrapText="1"/>
    </xf>
    <xf numFmtId="0" fontId="17" fillId="0" borderId="33" xfId="5" applyFont="1" applyBorder="1" applyAlignment="1">
      <alignment horizontal="center" vertical="center"/>
    </xf>
    <xf numFmtId="0" fontId="17" fillId="0" borderId="35" xfId="5" applyFont="1" applyBorder="1" applyAlignment="1">
      <alignment horizontal="center" vertical="center"/>
    </xf>
    <xf numFmtId="0" fontId="24" fillId="0" borderId="0" xfId="5" applyFont="1" applyAlignment="1">
      <alignment horizontal="center" vertical="center" wrapText="1"/>
    </xf>
    <xf numFmtId="0" fontId="17" fillId="0" borderId="0" xfId="5" applyFont="1" applyAlignment="1">
      <alignment horizontal="center" vertical="center"/>
    </xf>
    <xf numFmtId="1" fontId="25" fillId="0" borderId="0" xfId="5" applyNumberFormat="1" applyFont="1" applyAlignment="1">
      <alignment horizontal="center" vertical="center" wrapText="1"/>
    </xf>
    <xf numFmtId="0" fontId="17" fillId="12" borderId="0" xfId="0" applyFont="1" applyFill="1" applyAlignment="1">
      <alignment vertical="center"/>
    </xf>
    <xf numFmtId="0" fontId="17" fillId="10" borderId="0" xfId="0" applyFont="1" applyFill="1" applyAlignment="1">
      <alignment vertical="center"/>
    </xf>
    <xf numFmtId="0" fontId="17" fillId="11" borderId="0" xfId="0" applyFont="1" applyFill="1" applyAlignment="1">
      <alignment vertical="center"/>
    </xf>
    <xf numFmtId="0" fontId="17" fillId="6" borderId="0" xfId="0" applyFont="1" applyFill="1" applyAlignment="1">
      <alignment vertical="center"/>
    </xf>
    <xf numFmtId="0" fontId="17" fillId="6" borderId="0" xfId="0" applyFont="1" applyFill="1" applyAlignment="1">
      <alignment horizontal="center" vertical="center"/>
    </xf>
    <xf numFmtId="0" fontId="17" fillId="11" borderId="0" xfId="0" applyFont="1" applyFill="1" applyAlignment="1">
      <alignment horizontal="center" vertical="center"/>
    </xf>
    <xf numFmtId="0" fontId="17" fillId="10" borderId="0" xfId="0" applyFont="1" applyFill="1" applyAlignment="1">
      <alignment horizontal="center" vertical="center"/>
    </xf>
    <xf numFmtId="0" fontId="17" fillId="9" borderId="0" xfId="0" applyFont="1" applyFill="1" applyAlignment="1">
      <alignment vertical="center"/>
    </xf>
    <xf numFmtId="0" fontId="17" fillId="12" borderId="0" xfId="0" applyFont="1" applyFill="1" applyAlignment="1">
      <alignment horizontal="center" vertical="center"/>
    </xf>
    <xf numFmtId="0" fontId="17" fillId="9" borderId="0" xfId="0" applyFont="1" applyFill="1" applyAlignment="1">
      <alignment horizontal="center" vertical="center"/>
    </xf>
    <xf numFmtId="0" fontId="12" fillId="0" borderId="11" xfId="0" applyFont="1" applyBorder="1" applyAlignment="1">
      <alignment horizontal="left" indent="1"/>
    </xf>
    <xf numFmtId="0" fontId="28" fillId="0" borderId="0" xfId="0" applyFont="1" applyAlignment="1">
      <alignment vertical="center"/>
    </xf>
    <xf numFmtId="0" fontId="28" fillId="0" borderId="0" xfId="0" applyFont="1" applyAlignment="1">
      <alignment horizontal="left"/>
    </xf>
    <xf numFmtId="0" fontId="29" fillId="0" borderId="1" xfId="1" applyFont="1" applyBorder="1" applyAlignment="1">
      <alignment horizontal="left" vertical="center"/>
    </xf>
    <xf numFmtId="0" fontId="29" fillId="0" borderId="0" xfId="0" applyFont="1" applyAlignment="1">
      <alignment vertical="center"/>
    </xf>
    <xf numFmtId="0" fontId="28" fillId="0" borderId="0" xfId="0" applyFont="1" applyAlignment="1">
      <alignment horizontal="left" vertical="center"/>
    </xf>
    <xf numFmtId="0" fontId="29" fillId="0" borderId="1" xfId="1" applyFont="1" applyBorder="1" applyAlignment="1">
      <alignment horizontal="left" vertical="center" wrapText="1"/>
    </xf>
    <xf numFmtId="0" fontId="29" fillId="0" borderId="0" xfId="1" applyFont="1" applyAlignment="1">
      <alignment horizontal="left" vertical="top"/>
    </xf>
    <xf numFmtId="0" fontId="28" fillId="0" borderId="0" xfId="1" applyFont="1" applyAlignment="1">
      <alignment horizontal="left" vertical="top" wrapText="1"/>
    </xf>
    <xf numFmtId="0" fontId="29" fillId="0" borderId="1" xfId="1" applyFont="1" applyBorder="1" applyAlignment="1">
      <alignment vertical="center" wrapText="1"/>
    </xf>
    <xf numFmtId="0" fontId="28" fillId="0" borderId="0" xfId="0" applyFont="1" applyAlignment="1">
      <alignment horizontal="center" vertical="center"/>
    </xf>
    <xf numFmtId="0" fontId="31" fillId="0" borderId="13" xfId="0" applyFont="1" applyBorder="1" applyAlignment="1">
      <alignment horizontal="left" vertical="center" wrapText="1"/>
    </xf>
    <xf numFmtId="0" fontId="32" fillId="0" borderId="0" xfId="0" applyFont="1" applyAlignment="1">
      <alignment vertical="center"/>
    </xf>
    <xf numFmtId="0" fontId="0" fillId="0" borderId="0" xfId="0" applyAlignment="1">
      <alignment horizontal="left"/>
    </xf>
    <xf numFmtId="0" fontId="0" fillId="0" borderId="0" xfId="0" applyAlignment="1">
      <alignment vertical="center"/>
    </xf>
    <xf numFmtId="0" fontId="33" fillId="0" borderId="0" xfId="0" applyFont="1" applyAlignment="1">
      <alignment horizontal="left" vertical="center"/>
    </xf>
    <xf numFmtId="0" fontId="3" fillId="16" borderId="0" xfId="1" applyFont="1" applyFill="1" applyAlignment="1">
      <alignment horizontal="center" vertical="center"/>
    </xf>
    <xf numFmtId="0" fontId="23" fillId="10" borderId="37" xfId="5" applyFont="1" applyFill="1" applyBorder="1" applyAlignment="1">
      <alignment horizontal="center" vertical="center" wrapText="1"/>
    </xf>
    <xf numFmtId="0" fontId="34" fillId="0" borderId="0" xfId="0" applyFont="1" applyAlignment="1">
      <alignment horizontal="left" vertical="center"/>
    </xf>
    <xf numFmtId="1" fontId="25" fillId="0" borderId="38" xfId="5" applyNumberFormat="1" applyFont="1" applyBorder="1" applyAlignment="1">
      <alignment horizontal="center" vertical="center" wrapText="1"/>
    </xf>
    <xf numFmtId="0" fontId="35" fillId="0" borderId="31" xfId="5" applyFont="1" applyBorder="1" applyAlignment="1">
      <alignment horizontal="left" vertical="center" wrapText="1"/>
    </xf>
    <xf numFmtId="0" fontId="36" fillId="0" borderId="31" xfId="5" applyFont="1" applyBorder="1" applyAlignment="1">
      <alignment horizontal="left" vertical="center" wrapText="1"/>
    </xf>
    <xf numFmtId="0" fontId="34" fillId="0" borderId="0" xfId="0" applyFont="1" applyAlignment="1">
      <alignment horizontal="left"/>
    </xf>
    <xf numFmtId="0" fontId="36" fillId="0" borderId="31" xfId="5" applyFont="1" applyBorder="1" applyAlignment="1">
      <alignment horizontal="left" vertical="center"/>
    </xf>
    <xf numFmtId="0" fontId="36" fillId="0" borderId="31" xfId="5" applyFont="1" applyBorder="1" applyAlignment="1">
      <alignment horizontal="left" vertical="top"/>
    </xf>
    <xf numFmtId="0" fontId="36" fillId="0" borderId="0" xfId="0" applyFont="1"/>
    <xf numFmtId="0" fontId="36" fillId="0" borderId="0" xfId="0" applyFont="1" applyAlignment="1">
      <alignment vertical="center" wrapText="1"/>
    </xf>
    <xf numFmtId="0" fontId="35" fillId="0" borderId="34" xfId="5" applyFont="1" applyBorder="1" applyAlignment="1">
      <alignment horizontal="left" vertical="center" wrapText="1"/>
    </xf>
    <xf numFmtId="1" fontId="25" fillId="0" borderId="39" xfId="5" applyNumberFormat="1" applyFont="1" applyBorder="1" applyAlignment="1">
      <alignment horizontal="center" vertical="center" wrapText="1"/>
    </xf>
    <xf numFmtId="0" fontId="12" fillId="0" borderId="0" xfId="5" applyFont="1" applyAlignment="1">
      <alignment vertical="center"/>
    </xf>
    <xf numFmtId="0" fontId="37" fillId="0" borderId="30" xfId="5" applyFont="1" applyBorder="1" applyAlignment="1">
      <alignment horizontal="center" vertical="center" wrapText="1"/>
    </xf>
    <xf numFmtId="0" fontId="13" fillId="0" borderId="31" xfId="5" applyFont="1" applyBorder="1" applyAlignment="1">
      <alignment horizontal="center" vertical="center" wrapText="1"/>
    </xf>
    <xf numFmtId="0" fontId="35" fillId="0" borderId="31" xfId="5" applyFont="1" applyBorder="1" applyAlignment="1">
      <alignment horizontal="left" wrapText="1"/>
    </xf>
    <xf numFmtId="1" fontId="13" fillId="0" borderId="31" xfId="5" applyNumberFormat="1" applyFont="1" applyBorder="1" applyAlignment="1">
      <alignment horizontal="center" vertical="center" wrapText="1"/>
    </xf>
    <xf numFmtId="1" fontId="13" fillId="0" borderId="38" xfId="5" applyNumberFormat="1" applyFont="1" applyBorder="1" applyAlignment="1">
      <alignment horizontal="center" vertical="center" wrapText="1"/>
    </xf>
    <xf numFmtId="0" fontId="12" fillId="0" borderId="30" xfId="5" applyFont="1" applyBorder="1" applyAlignment="1">
      <alignment horizontal="center" vertical="center"/>
    </xf>
    <xf numFmtId="0" fontId="12" fillId="0" borderId="31" xfId="5" applyFont="1" applyBorder="1" applyAlignment="1">
      <alignment horizontal="center" vertical="center"/>
    </xf>
    <xf numFmtId="0" fontId="12" fillId="0" borderId="32" xfId="5" applyFont="1" applyBorder="1" applyAlignment="1">
      <alignment horizontal="center" vertical="center"/>
    </xf>
    <xf numFmtId="0" fontId="38" fillId="0" borderId="0" xfId="5" applyFont="1" applyAlignment="1">
      <alignment vertical="center"/>
    </xf>
    <xf numFmtId="0" fontId="37" fillId="0" borderId="33" xfId="5" applyFont="1" applyBorder="1" applyAlignment="1">
      <alignment horizontal="center" vertical="center" wrapText="1"/>
    </xf>
    <xf numFmtId="1" fontId="13" fillId="0" borderId="34" xfId="5" applyNumberFormat="1" applyFont="1" applyBorder="1" applyAlignment="1">
      <alignment horizontal="center" vertical="center" wrapText="1"/>
    </xf>
    <xf numFmtId="1" fontId="13" fillId="0" borderId="39" xfId="5" applyNumberFormat="1" applyFont="1" applyBorder="1" applyAlignment="1">
      <alignment horizontal="center" vertical="center" wrapText="1"/>
    </xf>
    <xf numFmtId="0" fontId="12" fillId="0" borderId="33" xfId="5" applyFont="1" applyBorder="1" applyAlignment="1">
      <alignment horizontal="center" vertical="center"/>
    </xf>
    <xf numFmtId="0" fontId="12" fillId="0" borderId="34" xfId="5" applyFont="1" applyBorder="1" applyAlignment="1">
      <alignment horizontal="center" vertical="center"/>
    </xf>
    <xf numFmtId="0" fontId="12" fillId="0" borderId="35" xfId="5" applyFont="1" applyBorder="1" applyAlignment="1">
      <alignment horizontal="center" vertical="center"/>
    </xf>
    <xf numFmtId="0" fontId="23" fillId="10" borderId="29" xfId="5" applyFont="1" applyFill="1" applyBorder="1" applyAlignment="1">
      <alignment horizontal="center" vertical="center" wrapText="1"/>
    </xf>
    <xf numFmtId="1" fontId="25" fillId="0" borderId="32" xfId="5" applyNumberFormat="1" applyFont="1" applyBorder="1" applyAlignment="1">
      <alignment horizontal="center" vertical="center" wrapText="1"/>
    </xf>
    <xf numFmtId="1" fontId="25" fillId="0" borderId="35" xfId="5" applyNumberFormat="1" applyFont="1" applyBorder="1" applyAlignment="1">
      <alignment horizontal="center" vertical="center" wrapText="1"/>
    </xf>
    <xf numFmtId="1" fontId="13" fillId="0" borderId="32" xfId="5" applyNumberFormat="1" applyFont="1" applyBorder="1" applyAlignment="1">
      <alignment horizontal="center" vertical="center" wrapText="1"/>
    </xf>
    <xf numFmtId="1" fontId="13" fillId="0" borderId="35" xfId="5" applyNumberFormat="1" applyFont="1" applyBorder="1" applyAlignment="1">
      <alignment horizontal="center" vertical="center" wrapText="1"/>
    </xf>
    <xf numFmtId="0" fontId="39" fillId="0" borderId="0" xfId="0" applyFont="1" applyAlignment="1">
      <alignment horizontal="center" vertical="center" wrapText="1"/>
    </xf>
    <xf numFmtId="0" fontId="39" fillId="4" borderId="0" xfId="0" applyFont="1" applyFill="1" applyAlignment="1">
      <alignment horizontal="center" vertical="center" wrapText="1"/>
    </xf>
    <xf numFmtId="0" fontId="39" fillId="0" borderId="0" xfId="0" applyFont="1" applyAlignment="1">
      <alignment horizontal="center" vertical="center"/>
    </xf>
    <xf numFmtId="0" fontId="39" fillId="4" borderId="0" xfId="0" applyFont="1" applyFill="1" applyAlignment="1">
      <alignment horizontal="center" vertical="center"/>
    </xf>
    <xf numFmtId="0" fontId="40" fillId="0" borderId="0" xfId="0" applyFont="1" applyAlignment="1">
      <alignment horizontal="center" vertical="center"/>
    </xf>
    <xf numFmtId="0" fontId="41" fillId="2" borderId="25" xfId="0" applyFont="1" applyFill="1" applyBorder="1" applyAlignment="1">
      <alignment horizontal="center" vertical="center" wrapText="1"/>
    </xf>
    <xf numFmtId="0" fontId="41" fillId="6" borderId="18"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6" borderId="17" xfId="0" applyFont="1" applyFill="1" applyBorder="1" applyAlignment="1">
      <alignment horizontal="center" vertical="center" wrapText="1"/>
    </xf>
    <xf numFmtId="0" fontId="41" fillId="2" borderId="0" xfId="0" applyFont="1" applyFill="1" applyAlignment="1">
      <alignment horizontal="center" vertical="center"/>
    </xf>
    <xf numFmtId="0" fontId="41" fillId="7" borderId="18" xfId="0" applyFont="1" applyFill="1" applyBorder="1" applyAlignment="1">
      <alignment horizontal="center" vertical="center" wrapText="1"/>
    </xf>
    <xf numFmtId="0" fontId="41" fillId="7" borderId="16" xfId="0" applyFont="1" applyFill="1" applyBorder="1" applyAlignment="1">
      <alignment horizontal="center" vertical="center" wrapText="1"/>
    </xf>
    <xf numFmtId="49" fontId="42" fillId="7" borderId="16" xfId="0" applyNumberFormat="1" applyFont="1" applyFill="1" applyBorder="1" applyAlignment="1" applyProtection="1">
      <alignment horizontal="center" vertical="center" wrapText="1"/>
      <protection locked="0"/>
    </xf>
    <xf numFmtId="0" fontId="41" fillId="3" borderId="16"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13" borderId="18" xfId="0" applyFont="1" applyFill="1" applyBorder="1" applyAlignment="1">
      <alignment horizontal="center" vertical="center" wrapText="1"/>
    </xf>
    <xf numFmtId="0" fontId="41" fillId="13" borderId="16" xfId="0" applyFont="1" applyFill="1" applyBorder="1" applyAlignment="1">
      <alignment horizontal="center" vertical="center" wrapText="1"/>
    </xf>
    <xf numFmtId="0" fontId="41" fillId="13" borderId="17" xfId="0" applyFont="1" applyFill="1" applyBorder="1" applyAlignment="1">
      <alignment horizontal="center" vertical="center" wrapText="1"/>
    </xf>
    <xf numFmtId="0" fontId="39" fillId="0" borderId="11" xfId="0" applyFont="1" applyBorder="1" applyAlignment="1">
      <alignment horizontal="center" vertical="center" wrapText="1"/>
    </xf>
    <xf numFmtId="0" fontId="41" fillId="2" borderId="10" xfId="0" applyFont="1" applyFill="1" applyBorder="1" applyAlignment="1">
      <alignment horizontal="center" vertical="center" wrapText="1"/>
    </xf>
    <xf numFmtId="0" fontId="43" fillId="0" borderId="0" xfId="0" applyFont="1" applyAlignment="1">
      <alignment horizontal="center" vertical="center" wrapText="1"/>
    </xf>
    <xf numFmtId="2" fontId="44" fillId="0" borderId="0" xfId="0" applyNumberFormat="1" applyFont="1" applyAlignment="1">
      <alignment horizontal="center" vertical="center" wrapText="1"/>
    </xf>
    <xf numFmtId="49" fontId="45" fillId="0" borderId="0" xfId="0" applyNumberFormat="1" applyFont="1" applyAlignment="1">
      <alignment horizontal="center" vertical="center" wrapText="1"/>
    </xf>
    <xf numFmtId="0" fontId="41" fillId="2" borderId="11" xfId="0" applyFont="1" applyFill="1" applyBorder="1" applyAlignment="1">
      <alignment horizontal="center" vertical="center" wrapText="1"/>
    </xf>
    <xf numFmtId="1" fontId="46" fillId="0" borderId="0" xfId="0" applyNumberFormat="1" applyFont="1" applyAlignment="1">
      <alignment horizontal="center" vertical="center" wrapText="1"/>
    </xf>
    <xf numFmtId="1" fontId="47" fillId="0" borderId="0" xfId="0" applyNumberFormat="1" applyFont="1" applyAlignment="1">
      <alignment horizontal="center" vertical="center" wrapText="1"/>
    </xf>
    <xf numFmtId="0" fontId="47" fillId="0" borderId="0" xfId="0" applyFont="1" applyAlignment="1">
      <alignment horizontal="center" vertical="center" wrapText="1"/>
    </xf>
    <xf numFmtId="0" fontId="44" fillId="4" borderId="0" xfId="0" applyFont="1" applyFill="1" applyAlignment="1">
      <alignment horizontal="center" vertical="center" wrapText="1"/>
    </xf>
    <xf numFmtId="164" fontId="44" fillId="0" borderId="0" xfId="0" applyNumberFormat="1" applyFont="1" applyAlignment="1">
      <alignment horizontal="center" vertical="center" wrapText="1"/>
    </xf>
    <xf numFmtId="0" fontId="47" fillId="0" borderId="0" xfId="0" applyFont="1" applyAlignment="1">
      <alignment horizontal="center" vertical="center"/>
    </xf>
    <xf numFmtId="164" fontId="47" fillId="0" borderId="0" xfId="0" applyNumberFormat="1" applyFont="1" applyAlignment="1">
      <alignment horizontal="center" vertical="center" wrapText="1"/>
    </xf>
    <xf numFmtId="14" fontId="39" fillId="0" borderId="0" xfId="0" applyNumberFormat="1" applyFont="1" applyAlignment="1">
      <alignment horizontal="center" vertical="center"/>
    </xf>
    <xf numFmtId="14" fontId="39" fillId="0" borderId="12" xfId="0" applyNumberFormat="1" applyFont="1" applyBorder="1" applyAlignment="1">
      <alignment horizontal="center"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46" fillId="0" borderId="0" xfId="5" applyFont="1" applyAlignment="1">
      <alignment horizontal="center" vertical="center" wrapText="1"/>
    </xf>
    <xf numFmtId="2" fontId="44" fillId="4" borderId="0" xfId="0" applyNumberFormat="1" applyFont="1" applyFill="1" applyAlignment="1">
      <alignment horizontal="center" vertical="center" wrapText="1"/>
    </xf>
    <xf numFmtId="49" fontId="45"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0" fontId="47" fillId="4" borderId="0" xfId="0" applyFont="1" applyFill="1" applyAlignment="1">
      <alignment horizontal="center" vertical="center"/>
    </xf>
    <xf numFmtId="164" fontId="47" fillId="4" borderId="0" xfId="0" applyNumberFormat="1" applyFont="1" applyFill="1" applyAlignment="1">
      <alignment horizontal="center" vertical="center" wrapText="1"/>
    </xf>
    <xf numFmtId="14" fontId="39" fillId="4" borderId="12" xfId="0" applyNumberFormat="1" applyFont="1" applyFill="1" applyBorder="1" applyAlignment="1">
      <alignment horizontal="center" vertical="center"/>
    </xf>
    <xf numFmtId="0" fontId="41" fillId="2" borderId="11" xfId="0" applyFont="1" applyFill="1" applyBorder="1" applyAlignment="1">
      <alignment horizontal="center" vertical="center"/>
    </xf>
    <xf numFmtId="164" fontId="44" fillId="12" borderId="0" xfId="0" applyNumberFormat="1" applyFont="1" applyFill="1" applyAlignment="1">
      <alignment horizontal="center" vertical="center" wrapText="1"/>
    </xf>
    <xf numFmtId="0" fontId="41" fillId="2" borderId="10" xfId="0" applyFont="1" applyFill="1" applyBorder="1" applyAlignment="1">
      <alignment horizontal="center" vertical="center"/>
    </xf>
    <xf numFmtId="14" fontId="39" fillId="4" borderId="0" xfId="0" applyNumberFormat="1" applyFont="1" applyFill="1" applyAlignment="1">
      <alignment horizontal="center" vertical="center"/>
    </xf>
    <xf numFmtId="0" fontId="39" fillId="0" borderId="0" xfId="5" applyFont="1" applyAlignment="1">
      <alignment horizontal="center" vertical="center" wrapText="1"/>
    </xf>
    <xf numFmtId="0" fontId="39" fillId="4" borderId="11" xfId="0" applyFont="1" applyFill="1" applyBorder="1" applyAlignment="1">
      <alignment horizontal="center" vertical="center" wrapText="1"/>
    </xf>
    <xf numFmtId="0" fontId="6" fillId="0" borderId="4" xfId="0" applyFont="1" applyBorder="1" applyAlignment="1">
      <alignment vertical="center" wrapText="1"/>
    </xf>
    <xf numFmtId="0" fontId="3" fillId="5"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6" borderId="0" xfId="1" applyFont="1" applyFill="1" applyAlignment="1">
      <alignment horizontal="center" vertical="center"/>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8" fillId="0" borderId="9" xfId="1" applyFont="1" applyBorder="1" applyAlignment="1">
      <alignment horizontal="left" vertical="center" wrapText="1"/>
    </xf>
    <xf numFmtId="0" fontId="30" fillId="0" borderId="2" xfId="1" applyFont="1" applyBorder="1" applyAlignment="1">
      <alignment horizontal="left" vertical="center" wrapText="1"/>
    </xf>
    <xf numFmtId="0" fontId="30" fillId="0" borderId="3" xfId="1" applyFont="1" applyBorder="1" applyAlignment="1">
      <alignment horizontal="left" vertical="center" wrapText="1"/>
    </xf>
    <xf numFmtId="0" fontId="30" fillId="0" borderId="9" xfId="1" applyFont="1" applyBorder="1" applyAlignment="1">
      <alignment horizontal="left" vertical="center" wrapText="1"/>
    </xf>
    <xf numFmtId="0" fontId="27" fillId="15" borderId="6" xfId="0" applyFont="1" applyFill="1" applyBorder="1" applyAlignment="1">
      <alignment horizontal="left" vertical="center"/>
    </xf>
    <xf numFmtId="0" fontId="27" fillId="15" borderId="7" xfId="0" applyFont="1" applyFill="1" applyBorder="1" applyAlignment="1">
      <alignment horizontal="left" vertical="center"/>
    </xf>
    <xf numFmtId="0" fontId="27" fillId="15" borderId="8" xfId="0" applyFont="1" applyFill="1" applyBorder="1" applyAlignment="1">
      <alignment horizontal="left" vertical="center"/>
    </xf>
    <xf numFmtId="0" fontId="28" fillId="0" borderId="15" xfId="1" applyFont="1" applyBorder="1" applyAlignment="1">
      <alignment horizontal="left" vertical="center" wrapText="1"/>
    </xf>
    <xf numFmtId="0" fontId="28" fillId="0" borderId="16" xfId="1" applyFont="1" applyBorder="1" applyAlignment="1">
      <alignment horizontal="left" vertical="center" wrapText="1"/>
    </xf>
    <xf numFmtId="0" fontId="28" fillId="0" borderId="17" xfId="1" applyFont="1" applyBorder="1" applyAlignment="1">
      <alignment horizontal="left" vertical="center" wrapText="1"/>
    </xf>
    <xf numFmtId="0" fontId="28" fillId="0" borderId="19" xfId="1" applyFont="1" applyBorder="1" applyAlignment="1">
      <alignment horizontal="left" vertical="center" wrapText="1"/>
    </xf>
    <xf numFmtId="0" fontId="28" fillId="0" borderId="20" xfId="1" applyFont="1" applyBorder="1" applyAlignment="1">
      <alignment horizontal="left" vertical="center" wrapText="1"/>
    </xf>
    <xf numFmtId="0" fontId="28" fillId="0" borderId="21" xfId="1" applyFont="1" applyBorder="1" applyAlignment="1">
      <alignment horizontal="left" vertical="center" wrapText="1"/>
    </xf>
    <xf numFmtId="0" fontId="27" fillId="14" borderId="0" xfId="0" applyFont="1" applyFill="1" applyAlignment="1">
      <alignment horizontal="center" vertical="center"/>
    </xf>
    <xf numFmtId="0" fontId="28" fillId="0" borderId="18" xfId="1" applyFont="1" applyBorder="1" applyAlignment="1">
      <alignment horizontal="left" vertical="center" wrapText="1"/>
    </xf>
    <xf numFmtId="0" fontId="40" fillId="0" borderId="0" xfId="0" applyFont="1" applyAlignment="1">
      <alignment horizontal="center" vertical="center"/>
    </xf>
    <xf numFmtId="0" fontId="41" fillId="3" borderId="19"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41" fillId="3" borderId="36"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41" fillId="13" borderId="19" xfId="0" applyFont="1" applyFill="1" applyBorder="1" applyAlignment="1">
      <alignment horizontal="center" vertical="center"/>
    </xf>
    <xf numFmtId="0" fontId="41" fillId="13" borderId="20" xfId="0" applyFont="1" applyFill="1" applyBorder="1" applyAlignment="1">
      <alignment horizontal="center" vertical="center"/>
    </xf>
    <xf numFmtId="0" fontId="41" fillId="13" borderId="21" xfId="0" applyFont="1" applyFill="1" applyBorder="1" applyAlignment="1">
      <alignment horizontal="center" vertical="center"/>
    </xf>
    <xf numFmtId="0" fontId="9" fillId="8" borderId="1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41" fillId="6" borderId="19" xfId="0" applyFont="1" applyFill="1" applyBorder="1" applyAlignment="1">
      <alignment horizontal="center" vertical="center"/>
    </xf>
    <xf numFmtId="0" fontId="41" fillId="6" borderId="20" xfId="0" applyFont="1" applyFill="1" applyBorder="1" applyAlignment="1">
      <alignment horizontal="center" vertical="center"/>
    </xf>
    <xf numFmtId="0" fontId="41" fillId="6" borderId="21" xfId="0" applyFont="1" applyFill="1" applyBorder="1" applyAlignment="1">
      <alignment horizontal="center" vertical="center"/>
    </xf>
    <xf numFmtId="0" fontId="41" fillId="7" borderId="19" xfId="0" applyFont="1" applyFill="1" applyBorder="1" applyAlignment="1">
      <alignment horizontal="center" vertical="center"/>
    </xf>
    <xf numFmtId="0" fontId="41" fillId="7" borderId="20" xfId="0" applyFont="1" applyFill="1" applyBorder="1" applyAlignment="1">
      <alignment horizontal="center" vertical="center"/>
    </xf>
    <xf numFmtId="0" fontId="41" fillId="7" borderId="21" xfId="0" applyFont="1" applyFill="1" applyBorder="1" applyAlignment="1">
      <alignment horizontal="center" vertical="center"/>
    </xf>
    <xf numFmtId="0" fontId="20" fillId="10" borderId="2" xfId="5" applyFont="1" applyFill="1" applyBorder="1" applyAlignment="1">
      <alignment horizontal="left" vertical="center" wrapText="1"/>
    </xf>
    <xf numFmtId="0" fontId="20" fillId="10" borderId="3" xfId="5" applyFont="1" applyFill="1" applyBorder="1" applyAlignment="1">
      <alignment horizontal="left" vertical="center" wrapText="1"/>
    </xf>
    <xf numFmtId="0" fontId="20" fillId="10" borderId="9" xfId="5" applyFont="1" applyFill="1" applyBorder="1" applyAlignment="1">
      <alignment horizontal="left" vertical="center" wrapText="1"/>
    </xf>
    <xf numFmtId="0" fontId="22" fillId="6" borderId="2" xfId="5" applyFont="1" applyFill="1" applyBorder="1" applyAlignment="1">
      <alignment horizontal="left" vertical="center" wrapText="1"/>
    </xf>
    <xf numFmtId="0" fontId="22" fillId="6" borderId="3" xfId="5" applyFont="1" applyFill="1" applyBorder="1" applyAlignment="1">
      <alignment horizontal="left" vertical="center" wrapText="1"/>
    </xf>
    <xf numFmtId="0" fontId="22" fillId="6" borderId="9" xfId="5" applyFont="1" applyFill="1" applyBorder="1" applyAlignment="1">
      <alignment horizontal="left" vertical="center" wrapText="1"/>
    </xf>
    <xf numFmtId="0" fontId="22" fillId="6" borderId="27" xfId="5" applyFont="1" applyFill="1" applyBorder="1" applyAlignment="1">
      <alignment horizontal="center" vertical="center"/>
    </xf>
    <xf numFmtId="0" fontId="22" fillId="6" borderId="28" xfId="5" applyFont="1" applyFill="1" applyBorder="1" applyAlignment="1">
      <alignment horizontal="center" vertical="center"/>
    </xf>
    <xf numFmtId="0" fontId="22" fillId="6" borderId="29" xfId="5" applyFont="1" applyFill="1" applyBorder="1" applyAlignment="1">
      <alignment horizontal="center" vertical="center"/>
    </xf>
    <xf numFmtId="0" fontId="19" fillId="0" borderId="0" xfId="0" applyFont="1" applyAlignment="1">
      <alignment horizontal="left" vertical="center" wrapText="1"/>
    </xf>
    <xf numFmtId="0" fontId="14" fillId="0" borderId="0" xfId="0" applyFont="1" applyAlignment="1">
      <alignment horizontal="center"/>
    </xf>
    <xf numFmtId="0" fontId="4" fillId="0" borderId="11" xfId="0" applyFont="1" applyBorder="1" applyAlignment="1">
      <alignment horizontal="center" vertical="center" textRotation="90"/>
    </xf>
    <xf numFmtId="0" fontId="4" fillId="0" borderId="14"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cellXfs>
  <cellStyles count="7">
    <cellStyle name="Normal" xfId="0" builtinId="0"/>
    <cellStyle name="Normal 2" xfId="1"/>
    <cellStyle name="Normal 3" xfId="2"/>
    <cellStyle name="Normal 3 2" xfId="3"/>
    <cellStyle name="Normal 4" xfId="4"/>
    <cellStyle name="Normal 6" xfId="5"/>
    <cellStyle name="Normal 7" xfId="6"/>
  </cellStyles>
  <dxfs count="41">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a:extLst>
            <a:ext uri="{FF2B5EF4-FFF2-40B4-BE49-F238E27FC236}">
              <a16:creationId xmlns:a16="http://schemas.microsoft.com/office/drawing/2014/main" id="{00000000-0008-0000-0500-000002000000}"/>
            </a:ext>
          </a:extLst>
        </xdr:cNvPr>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a:extLst>
            <a:ext uri="{FF2B5EF4-FFF2-40B4-BE49-F238E27FC236}">
              <a16:creationId xmlns:a16="http://schemas.microsoft.com/office/drawing/2014/main" id="{00000000-0008-0000-0500-000003000000}"/>
            </a:ext>
          </a:extLst>
        </xdr:cNvPr>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a:extLst>
            <a:ext uri="{FF2B5EF4-FFF2-40B4-BE49-F238E27FC236}">
              <a16:creationId xmlns:a16="http://schemas.microsoft.com/office/drawing/2014/main" id="{00000000-0008-0000-0500-000005000000}"/>
            </a:ext>
          </a:extLst>
        </xdr:cNvPr>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a:extLst>
            <a:ext uri="{FF2B5EF4-FFF2-40B4-BE49-F238E27FC236}">
              <a16:creationId xmlns:a16="http://schemas.microsoft.com/office/drawing/2014/main" id="{00000000-0008-0000-0500-000006000000}"/>
            </a:ext>
          </a:extLst>
        </xdr:cNvPr>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a:extLst>
            <a:ext uri="{FF2B5EF4-FFF2-40B4-BE49-F238E27FC236}">
              <a16:creationId xmlns:a16="http://schemas.microsoft.com/office/drawing/2014/main" id="{00000000-0008-0000-0500-000007000000}"/>
            </a:ext>
          </a:extLst>
        </xdr:cNvPr>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zoomScale="80" zoomScaleNormal="80" workbookViewId="0">
      <selection activeCell="C14" sqref="C14"/>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71" t="s">
        <v>0</v>
      </c>
      <c r="B1" s="171"/>
      <c r="C1" s="171"/>
      <c r="D1" s="171"/>
    </row>
    <row r="2" spans="1:6" ht="13.5" thickBot="1"/>
    <row r="3" spans="1:6" ht="180.6" customHeight="1" thickBot="1">
      <c r="A3" s="7" t="s">
        <v>1</v>
      </c>
      <c r="B3" s="172" t="s">
        <v>112</v>
      </c>
      <c r="C3" s="173"/>
      <c r="D3" s="174"/>
    </row>
    <row r="5" spans="1:6" ht="20.25">
      <c r="A5" s="175" t="s">
        <v>2</v>
      </c>
      <c r="B5" s="175"/>
      <c r="C5" s="175"/>
      <c r="D5" s="175"/>
      <c r="F5" s="88" t="s">
        <v>68</v>
      </c>
    </row>
    <row r="6" spans="1:6" ht="13.5" thickBot="1">
      <c r="A6" s="8"/>
      <c r="B6" s="8"/>
      <c r="C6" s="8"/>
      <c r="D6" s="8"/>
    </row>
    <row r="7" spans="1:6" ht="13.5" thickBot="1">
      <c r="A7" s="170" t="s">
        <v>3</v>
      </c>
      <c r="B7" s="170"/>
      <c r="C7" s="170"/>
      <c r="D7" s="170"/>
      <c r="F7" s="4"/>
    </row>
    <row r="8" spans="1:6" ht="25.15" customHeight="1">
      <c r="A8" s="1" t="s">
        <v>4</v>
      </c>
      <c r="B8" s="2"/>
      <c r="C8" s="1"/>
      <c r="D8" s="1"/>
      <c r="F8" s="25" t="s">
        <v>69</v>
      </c>
    </row>
    <row r="9" spans="1:6" ht="25.15" customHeight="1">
      <c r="A9" s="1" t="s">
        <v>73</v>
      </c>
      <c r="B9" s="2"/>
      <c r="C9" s="1"/>
      <c r="D9" s="1"/>
      <c r="F9" s="4" t="s">
        <v>70</v>
      </c>
    </row>
    <row r="10" spans="1:6" ht="13.5" thickBot="1">
      <c r="A10" s="3"/>
      <c r="B10" s="5"/>
      <c r="C10" s="5"/>
      <c r="D10" s="5"/>
    </row>
    <row r="11" spans="1:6" ht="13.5" thickBot="1">
      <c r="A11" s="170" t="s">
        <v>63</v>
      </c>
      <c r="B11" s="170"/>
      <c r="C11" s="170"/>
      <c r="D11" s="170"/>
      <c r="F11" s="4"/>
    </row>
    <row r="12" spans="1:6" ht="52.15" customHeight="1">
      <c r="A12" s="1" t="s">
        <v>5</v>
      </c>
      <c r="B12" s="1" t="s">
        <v>6</v>
      </c>
      <c r="C12" s="1" t="s">
        <v>7</v>
      </c>
      <c r="D12" s="1" t="s">
        <v>64</v>
      </c>
      <c r="F12" s="4" t="s">
        <v>71</v>
      </c>
    </row>
    <row r="13" spans="1:6">
      <c r="A13" s="4" t="s">
        <v>65</v>
      </c>
      <c r="B13" s="4"/>
      <c r="C13" s="4"/>
      <c r="D13" s="4"/>
    </row>
    <row r="14" spans="1:6">
      <c r="A14" s="1"/>
      <c r="B14" s="4"/>
      <c r="C14" s="4"/>
      <c r="D14" s="4"/>
    </row>
    <row r="15" spans="1:6">
      <c r="A15" s="1"/>
      <c r="B15" s="4"/>
      <c r="C15" s="4"/>
      <c r="D15" s="4"/>
    </row>
    <row r="16" spans="1:6" ht="13.5" thickBot="1">
      <c r="A16" s="3"/>
      <c r="B16" s="5"/>
      <c r="C16" s="5"/>
      <c r="D16" s="5"/>
    </row>
    <row r="17" spans="1:6" ht="13.5" thickBot="1">
      <c r="A17" s="170" t="s">
        <v>66</v>
      </c>
      <c r="B17" s="170"/>
      <c r="C17" s="170"/>
      <c r="D17" s="170"/>
      <c r="F17" s="4"/>
    </row>
    <row r="18" spans="1:6" ht="60" customHeight="1">
      <c r="A18" s="1" t="s">
        <v>5</v>
      </c>
      <c r="B18" s="1" t="s">
        <v>6</v>
      </c>
      <c r="C18" s="1" t="s">
        <v>7</v>
      </c>
      <c r="D18" s="1" t="s">
        <v>67</v>
      </c>
      <c r="F18" s="4" t="s">
        <v>72</v>
      </c>
    </row>
    <row r="19" spans="1:6">
      <c r="A19" s="4" t="s">
        <v>65</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1"/>
  <sheetViews>
    <sheetView showGridLines="0" topLeftCell="A31" zoomScale="90" zoomScaleNormal="90" workbookViewId="0">
      <selection activeCell="C33" sqref="C33:E33"/>
    </sheetView>
  </sheetViews>
  <sheetFormatPr defaultRowHeight="12.75"/>
  <cols>
    <col min="1" max="1" width="2.7109375" customWidth="1"/>
    <col min="2" max="2" width="37.7109375" style="85" customWidth="1"/>
    <col min="3" max="4" width="26" style="85" customWidth="1"/>
    <col min="5" max="5" width="81.42578125" style="85" customWidth="1"/>
    <col min="6" max="6" width="13.140625" style="86" bestFit="1" customWidth="1"/>
  </cols>
  <sheetData>
    <row r="1" spans="2:6" ht="15">
      <c r="B1" s="191" t="s">
        <v>38</v>
      </c>
      <c r="C1" s="191"/>
      <c r="D1" s="191"/>
      <c r="E1" s="191"/>
      <c r="F1" s="73"/>
    </row>
    <row r="2" spans="2:6" ht="15" thickBot="1">
      <c r="B2" s="74"/>
      <c r="C2" s="74"/>
      <c r="D2" s="74"/>
      <c r="E2" s="74"/>
      <c r="F2" s="73"/>
    </row>
    <row r="3" spans="2:6" ht="15.75" thickBot="1">
      <c r="B3" s="182" t="s">
        <v>139</v>
      </c>
      <c r="C3" s="183"/>
      <c r="D3" s="183"/>
      <c r="E3" s="184"/>
      <c r="F3" s="73"/>
    </row>
    <row r="4" spans="2:6" ht="15" thickBot="1">
      <c r="B4" s="74"/>
      <c r="C4" s="74"/>
      <c r="D4" s="74"/>
      <c r="E4" s="74"/>
      <c r="F4" s="73"/>
    </row>
    <row r="5" spans="2:6" ht="37.15" customHeight="1" thickBot="1">
      <c r="B5" s="75" t="s">
        <v>140</v>
      </c>
      <c r="C5" s="176" t="s">
        <v>30</v>
      </c>
      <c r="D5" s="177"/>
      <c r="E5" s="178"/>
      <c r="F5" s="73"/>
    </row>
    <row r="6" spans="2:6" ht="37.15" customHeight="1" thickBot="1">
      <c r="B6" s="75" t="s">
        <v>141</v>
      </c>
      <c r="C6" s="176" t="s">
        <v>28</v>
      </c>
      <c r="D6" s="177"/>
      <c r="E6" s="178"/>
      <c r="F6" s="73"/>
    </row>
    <row r="7" spans="2:6" ht="37.15" customHeight="1" thickBot="1">
      <c r="B7" s="75" t="s">
        <v>144</v>
      </c>
      <c r="C7" s="176" t="s">
        <v>29</v>
      </c>
      <c r="D7" s="177"/>
      <c r="E7" s="178"/>
      <c r="F7" s="73"/>
    </row>
    <row r="8" spans="2:6" ht="41.45" customHeight="1" thickBot="1">
      <c r="B8" s="75" t="s">
        <v>145</v>
      </c>
      <c r="C8" s="176" t="s">
        <v>31</v>
      </c>
      <c r="D8" s="177"/>
      <c r="E8" s="178"/>
      <c r="F8" s="73"/>
    </row>
    <row r="9" spans="2:6" ht="15" thickBot="1">
      <c r="B9" s="74"/>
      <c r="C9" s="74"/>
      <c r="D9" s="74"/>
      <c r="E9" s="74"/>
      <c r="F9" s="73"/>
    </row>
    <row r="10" spans="2:6" ht="15.75" thickBot="1">
      <c r="B10" s="182" t="s">
        <v>20</v>
      </c>
      <c r="C10" s="183"/>
      <c r="D10" s="183"/>
      <c r="E10" s="184"/>
      <c r="F10" s="73"/>
    </row>
    <row r="11" spans="2:6" ht="15" thickBot="1">
      <c r="B11" s="74"/>
      <c r="C11" s="74"/>
      <c r="D11" s="74"/>
      <c r="E11" s="74"/>
      <c r="F11" s="73"/>
    </row>
    <row r="12" spans="2:6" ht="49.15" customHeight="1" thickBot="1">
      <c r="B12" s="75" t="s">
        <v>8</v>
      </c>
      <c r="C12" s="179" t="s">
        <v>32</v>
      </c>
      <c r="D12" s="180"/>
      <c r="E12" s="181"/>
      <c r="F12" s="76"/>
    </row>
    <row r="13" spans="2:6" ht="49.15" customHeight="1" thickBot="1">
      <c r="B13" s="75" t="s">
        <v>74</v>
      </c>
      <c r="C13" s="176" t="s">
        <v>87</v>
      </c>
      <c r="D13" s="177"/>
      <c r="E13" s="178"/>
      <c r="F13" s="77"/>
    </row>
    <row r="14" spans="2:6" ht="49.9" customHeight="1" thickBot="1">
      <c r="B14" s="75" t="s">
        <v>110</v>
      </c>
      <c r="C14" s="176" t="s">
        <v>75</v>
      </c>
      <c r="D14" s="177"/>
      <c r="E14" s="178"/>
      <c r="F14" s="77"/>
    </row>
    <row r="15" spans="2:6" ht="88.9" customHeight="1" thickBot="1">
      <c r="B15" s="78" t="s">
        <v>133</v>
      </c>
      <c r="C15" s="176" t="s">
        <v>134</v>
      </c>
      <c r="D15" s="177"/>
      <c r="E15" s="178"/>
      <c r="F15" s="77"/>
    </row>
    <row r="16" spans="2:6" ht="33.6" customHeight="1" thickBot="1">
      <c r="B16" s="78" t="s">
        <v>131</v>
      </c>
      <c r="C16" s="176" t="s">
        <v>135</v>
      </c>
      <c r="D16" s="177"/>
      <c r="E16" s="178"/>
      <c r="F16" s="77"/>
    </row>
    <row r="17" spans="2:6" ht="46.9" customHeight="1" thickBot="1">
      <c r="B17" s="78" t="s">
        <v>137</v>
      </c>
      <c r="C17" s="176" t="s">
        <v>138</v>
      </c>
      <c r="D17" s="177"/>
      <c r="E17" s="178"/>
      <c r="F17" s="77"/>
    </row>
    <row r="18" spans="2:6" ht="41.45" customHeight="1" thickBot="1">
      <c r="B18" s="75" t="s">
        <v>26</v>
      </c>
      <c r="C18" s="176" t="s">
        <v>146</v>
      </c>
      <c r="D18" s="177"/>
      <c r="E18" s="178"/>
      <c r="F18" s="73"/>
    </row>
    <row r="19" spans="2:6" ht="54.6" customHeight="1" thickBot="1">
      <c r="B19" s="78" t="s">
        <v>18</v>
      </c>
      <c r="C19" s="176" t="s">
        <v>136</v>
      </c>
      <c r="D19" s="177"/>
      <c r="E19" s="178"/>
      <c r="F19" s="73"/>
    </row>
    <row r="20" spans="2:6" ht="15.75" thickBot="1">
      <c r="B20" s="79"/>
      <c r="C20" s="80"/>
      <c r="D20" s="80"/>
      <c r="E20" s="80"/>
      <c r="F20" s="73"/>
    </row>
    <row r="21" spans="2:6" ht="15.75" thickBot="1">
      <c r="B21" s="182" t="s">
        <v>19</v>
      </c>
      <c r="C21" s="183"/>
      <c r="D21" s="183"/>
      <c r="E21" s="184"/>
      <c r="F21" s="73"/>
    </row>
    <row r="22" spans="2:6" ht="15" thickBot="1">
      <c r="B22" s="74"/>
      <c r="C22" s="74"/>
      <c r="D22" s="74"/>
      <c r="E22" s="74"/>
      <c r="F22" s="73"/>
    </row>
    <row r="23" spans="2:6" ht="46.15" customHeight="1" thickBot="1">
      <c r="B23" s="81" t="s">
        <v>10</v>
      </c>
      <c r="C23" s="188" t="s">
        <v>46</v>
      </c>
      <c r="D23" s="189"/>
      <c r="E23" s="190"/>
      <c r="F23" s="73"/>
    </row>
    <row r="24" spans="2:6" ht="46.15" customHeight="1" thickBot="1">
      <c r="B24" s="81" t="s">
        <v>9</v>
      </c>
      <c r="C24" s="185" t="s">
        <v>49</v>
      </c>
      <c r="D24" s="186"/>
      <c r="E24" s="187"/>
      <c r="F24" s="77"/>
    </row>
    <row r="25" spans="2:6" ht="48.6" customHeight="1" thickBot="1">
      <c r="B25" s="81" t="s">
        <v>13</v>
      </c>
      <c r="C25" s="176" t="s">
        <v>16</v>
      </c>
      <c r="D25" s="177"/>
      <c r="E25" s="178"/>
      <c r="F25" s="73"/>
    </row>
    <row r="26" spans="2:6" ht="42.6" customHeight="1" thickBot="1">
      <c r="B26" s="81" t="s">
        <v>77</v>
      </c>
      <c r="C26" s="192" t="s">
        <v>47</v>
      </c>
      <c r="D26" s="186"/>
      <c r="E26" s="187"/>
      <c r="F26" s="73"/>
    </row>
    <row r="27" spans="2:6" ht="101.65" customHeight="1" thickBot="1">
      <c r="B27" s="81" t="s">
        <v>14</v>
      </c>
      <c r="C27" s="176" t="s">
        <v>27</v>
      </c>
      <c r="D27" s="177"/>
      <c r="E27" s="178"/>
      <c r="F27" s="73"/>
    </row>
    <row r="28" spans="2:6" ht="76.900000000000006" customHeight="1" thickBot="1">
      <c r="B28" s="81" t="s">
        <v>127</v>
      </c>
      <c r="C28" s="176" t="s">
        <v>128</v>
      </c>
      <c r="D28" s="177"/>
      <c r="E28" s="178"/>
      <c r="F28" s="82"/>
    </row>
    <row r="29" spans="2:6" ht="90.6" customHeight="1" thickBot="1">
      <c r="B29" s="81" t="s">
        <v>130</v>
      </c>
      <c r="C29" s="179" t="s">
        <v>129</v>
      </c>
      <c r="D29" s="177"/>
      <c r="E29" s="178"/>
      <c r="F29" s="77"/>
    </row>
    <row r="30" spans="2:6" ht="90.6" customHeight="1" thickBot="1">
      <c r="B30" s="83" t="s">
        <v>85</v>
      </c>
      <c r="C30" s="176" t="s">
        <v>86</v>
      </c>
      <c r="D30" s="177"/>
      <c r="E30" s="178"/>
      <c r="F30" s="77"/>
    </row>
    <row r="31" spans="2:6" ht="68.45" customHeight="1" thickBot="1">
      <c r="B31" s="81" t="s">
        <v>15</v>
      </c>
      <c r="C31" s="176" t="s">
        <v>22</v>
      </c>
      <c r="D31" s="177"/>
      <c r="E31" s="178"/>
      <c r="F31" s="73"/>
    </row>
    <row r="32" spans="2:6" ht="46.15" customHeight="1" thickBot="1">
      <c r="B32" s="81" t="s">
        <v>78</v>
      </c>
      <c r="C32" s="185" t="s">
        <v>48</v>
      </c>
      <c r="D32" s="186"/>
      <c r="E32" s="187"/>
      <c r="F32" s="77"/>
    </row>
    <row r="33" spans="2:6" ht="46.15" customHeight="1" thickBot="1">
      <c r="B33" s="81" t="s">
        <v>23</v>
      </c>
      <c r="C33" s="176" t="s">
        <v>33</v>
      </c>
      <c r="D33" s="177"/>
      <c r="E33" s="178"/>
      <c r="F33" s="73"/>
    </row>
    <row r="34" spans="2:6" ht="46.15" customHeight="1" thickBot="1">
      <c r="B34" s="81" t="s">
        <v>122</v>
      </c>
      <c r="C34" s="176" t="s">
        <v>147</v>
      </c>
      <c r="D34" s="177"/>
      <c r="E34" s="178"/>
      <c r="F34" s="73"/>
    </row>
    <row r="35" spans="2:6" ht="46.15" customHeight="1" thickBot="1">
      <c r="B35" s="81" t="s">
        <v>24</v>
      </c>
      <c r="C35" s="176" t="s">
        <v>34</v>
      </c>
      <c r="D35" s="177"/>
      <c r="E35" s="178"/>
      <c r="F35" s="73"/>
    </row>
    <row r="36" spans="2:6" ht="46.15" customHeight="1" thickBot="1">
      <c r="B36" s="81" t="s">
        <v>25</v>
      </c>
      <c r="C36" s="176" t="s">
        <v>35</v>
      </c>
      <c r="D36" s="177"/>
      <c r="E36" s="178"/>
      <c r="F36" s="73"/>
    </row>
    <row r="37" spans="2:6" ht="39.6" customHeight="1" thickBot="1">
      <c r="B37" s="81" t="s">
        <v>132</v>
      </c>
      <c r="C37" s="176" t="s">
        <v>94</v>
      </c>
      <c r="D37" s="177"/>
      <c r="E37" s="178"/>
      <c r="F37" s="73"/>
    </row>
    <row r="38" spans="2:6" ht="15" thickBot="1">
      <c r="B38" s="74"/>
      <c r="C38" s="74"/>
      <c r="D38" s="74"/>
      <c r="E38" s="74"/>
      <c r="F38" s="73"/>
    </row>
    <row r="39" spans="2:6" ht="15.75" thickBot="1">
      <c r="B39" s="182" t="s">
        <v>21</v>
      </c>
      <c r="C39" s="183"/>
      <c r="D39" s="183"/>
      <c r="E39" s="184"/>
      <c r="F39" s="73"/>
    </row>
    <row r="40" spans="2:6" ht="15" thickBot="1">
      <c r="B40" s="74"/>
      <c r="C40" s="74"/>
      <c r="D40" s="74"/>
      <c r="E40" s="74"/>
      <c r="F40" s="73"/>
    </row>
    <row r="41" spans="2:6" ht="51" customHeight="1" thickBot="1">
      <c r="B41" s="78" t="s">
        <v>12</v>
      </c>
      <c r="C41" s="176" t="s">
        <v>109</v>
      </c>
      <c r="D41" s="177"/>
      <c r="E41" s="178"/>
      <c r="F41" s="73"/>
    </row>
    <row r="42" spans="2:6" ht="51" customHeight="1" thickBot="1">
      <c r="B42" s="81" t="s">
        <v>88</v>
      </c>
      <c r="C42" s="176" t="s">
        <v>76</v>
      </c>
      <c r="D42" s="177"/>
      <c r="E42" s="178"/>
      <c r="F42" s="73"/>
    </row>
    <row r="43" spans="2:6" ht="33" customHeight="1" thickBot="1">
      <c r="B43" s="81" t="s">
        <v>89</v>
      </c>
      <c r="C43" s="179" t="s">
        <v>96</v>
      </c>
      <c r="D43" s="180"/>
      <c r="E43" s="181"/>
      <c r="F43" s="84"/>
    </row>
    <row r="44" spans="2:6" ht="33" customHeight="1" thickBot="1">
      <c r="B44" s="81" t="s">
        <v>125</v>
      </c>
      <c r="C44" s="176" t="s">
        <v>126</v>
      </c>
      <c r="D44" s="177"/>
      <c r="E44" s="178"/>
      <c r="F44" s="84"/>
    </row>
    <row r="45" spans="2:6" ht="38.450000000000003" customHeight="1" thickBot="1">
      <c r="B45" s="81" t="s">
        <v>124</v>
      </c>
      <c r="C45" s="176" t="s">
        <v>95</v>
      </c>
      <c r="D45" s="177"/>
      <c r="E45" s="178"/>
      <c r="F45" s="73"/>
    </row>
    <row r="46" spans="2:6" ht="15" thickBot="1">
      <c r="B46" s="74"/>
      <c r="C46" s="74"/>
      <c r="D46" s="74"/>
      <c r="E46" s="74"/>
      <c r="F46" s="73"/>
    </row>
    <row r="47" spans="2:6" ht="15.75" thickBot="1">
      <c r="B47" s="182" t="s">
        <v>107</v>
      </c>
      <c r="C47" s="183"/>
      <c r="D47" s="183"/>
      <c r="E47" s="184"/>
      <c r="F47" s="73"/>
    </row>
    <row r="48" spans="2:6" ht="15.75" thickBot="1">
      <c r="B48" s="87"/>
      <c r="C48" s="87"/>
      <c r="D48" s="87"/>
      <c r="E48" s="87"/>
      <c r="F48" s="73"/>
    </row>
    <row r="49" spans="2:6" ht="55.9" customHeight="1" thickBot="1">
      <c r="B49" s="81" t="s">
        <v>106</v>
      </c>
      <c r="C49" s="179" t="s">
        <v>111</v>
      </c>
      <c r="D49" s="180"/>
      <c r="E49" s="181"/>
      <c r="F49" s="73"/>
    </row>
    <row r="50" spans="2:6" ht="33.6" customHeight="1" thickBot="1">
      <c r="B50" s="81" t="s">
        <v>84</v>
      </c>
      <c r="C50" s="176" t="s">
        <v>148</v>
      </c>
      <c r="D50" s="177"/>
      <c r="E50" s="178"/>
      <c r="F50" s="73"/>
    </row>
    <row r="51" spans="2:6" ht="33.6" customHeight="1" thickBot="1">
      <c r="B51" s="81" t="s">
        <v>91</v>
      </c>
      <c r="C51" s="176" t="s">
        <v>149</v>
      </c>
      <c r="D51" s="177"/>
      <c r="E51" s="178"/>
      <c r="F51" s="73"/>
    </row>
    <row r="52" spans="2:6" ht="15" thickBot="1">
      <c r="B52" s="74"/>
      <c r="C52" s="74"/>
      <c r="D52" s="74"/>
      <c r="E52" s="74"/>
      <c r="F52" s="73"/>
    </row>
    <row r="53" spans="2:6" ht="15.75" thickBot="1">
      <c r="B53" s="182" t="s">
        <v>36</v>
      </c>
      <c r="C53" s="183"/>
      <c r="D53" s="183"/>
      <c r="E53" s="184"/>
      <c r="F53" s="73"/>
    </row>
    <row r="54" spans="2:6" ht="15" thickBot="1">
      <c r="B54" s="74"/>
      <c r="C54" s="74"/>
      <c r="D54" s="74"/>
      <c r="E54" s="74"/>
      <c r="F54" s="73"/>
    </row>
    <row r="55" spans="2:6" ht="43.15" customHeight="1" thickBot="1">
      <c r="B55" s="81" t="s">
        <v>80</v>
      </c>
      <c r="C55" s="176" t="s">
        <v>39</v>
      </c>
      <c r="D55" s="177"/>
      <c r="E55" s="178"/>
      <c r="F55" s="73"/>
    </row>
    <row r="56" spans="2:6" ht="59.65" customHeight="1" thickBot="1">
      <c r="B56" s="81" t="s">
        <v>43</v>
      </c>
      <c r="C56" s="176" t="s">
        <v>45</v>
      </c>
      <c r="D56" s="177"/>
      <c r="E56" s="178"/>
      <c r="F56" s="73"/>
    </row>
    <row r="57" spans="2:6" ht="59.65" customHeight="1" thickBot="1">
      <c r="B57" s="81" t="s">
        <v>81</v>
      </c>
      <c r="C57" s="176" t="s">
        <v>44</v>
      </c>
      <c r="D57" s="177"/>
      <c r="E57" s="178"/>
      <c r="F57" s="73"/>
    </row>
    <row r="58" spans="2:6" ht="43.15" customHeight="1" thickBot="1">
      <c r="B58" s="81" t="s">
        <v>37</v>
      </c>
      <c r="C58" s="176" t="s">
        <v>40</v>
      </c>
      <c r="D58" s="177"/>
      <c r="E58" s="178"/>
      <c r="F58" s="73"/>
    </row>
    <row r="59" spans="2:6" ht="54.4" customHeight="1" thickBot="1">
      <c r="B59" s="81" t="s">
        <v>82</v>
      </c>
      <c r="C59" s="176" t="s">
        <v>41</v>
      </c>
      <c r="D59" s="177"/>
      <c r="E59" s="178"/>
      <c r="F59" s="73"/>
    </row>
    <row r="60" spans="2:6" ht="54.4" customHeight="1" thickBot="1">
      <c r="B60" s="81" t="s">
        <v>83</v>
      </c>
      <c r="C60" s="176" t="s">
        <v>42</v>
      </c>
      <c r="D60" s="177"/>
      <c r="E60" s="178"/>
      <c r="F60" s="73"/>
    </row>
    <row r="61" spans="2:6" ht="83.65" customHeight="1" thickBot="1">
      <c r="B61" s="81" t="s">
        <v>93</v>
      </c>
      <c r="C61" s="179" t="s">
        <v>108</v>
      </c>
      <c r="D61" s="180"/>
      <c r="E61" s="181"/>
      <c r="F61" s="73"/>
    </row>
  </sheetData>
  <mergeCells count="49">
    <mergeCell ref="C36:E36"/>
    <mergeCell ref="C35:E35"/>
    <mergeCell ref="C25:E25"/>
    <mergeCell ref="C26:E26"/>
    <mergeCell ref="C31:E31"/>
    <mergeCell ref="C33:E33"/>
    <mergeCell ref="C32:E32"/>
    <mergeCell ref="C7:E7"/>
    <mergeCell ref="B1:E1"/>
    <mergeCell ref="B3:E3"/>
    <mergeCell ref="C14:E14"/>
    <mergeCell ref="C5:E5"/>
    <mergeCell ref="C6:E6"/>
    <mergeCell ref="C8:E8"/>
    <mergeCell ref="B10:E10"/>
    <mergeCell ref="C12:E12"/>
    <mergeCell ref="C13:E1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35"/>
  <sheetViews>
    <sheetView showGridLines="0" tabSelected="1" view="pageBreakPreview" zoomScale="89" zoomScaleNormal="10" zoomScaleSheetLayoutView="89" workbookViewId="0">
      <pane xSplit="2" ySplit="3" topLeftCell="C4" activePane="bottomRight" state="frozen"/>
      <selection activeCell="C47" sqref="C47:E47"/>
      <selection pane="topRight" activeCell="C47" sqref="C47:E47"/>
      <selection pane="bottomLeft" activeCell="C47" sqref="C47:E47"/>
      <selection pane="bottomRight" activeCell="AM6" sqref="AM6"/>
    </sheetView>
  </sheetViews>
  <sheetFormatPr defaultColWidth="8.85546875" defaultRowHeight="12.75"/>
  <cols>
    <col min="1" max="1" width="7.140625" style="6" customWidth="1"/>
    <col min="2" max="2" width="1.85546875" style="6" customWidth="1"/>
    <col min="3" max="3" width="11.7109375" style="6" bestFit="1" customWidth="1"/>
    <col min="4" max="4" width="31" style="6" customWidth="1"/>
    <col min="5" max="5" width="11.85546875" style="6" bestFit="1" customWidth="1"/>
    <col min="6" max="6" width="16" style="6" bestFit="1" customWidth="1"/>
    <col min="7" max="7" width="1.7109375" style="6" customWidth="1"/>
    <col min="8" max="8" width="6.7109375" style="6" customWidth="1"/>
    <col min="9" max="9" width="16.7109375" style="6" bestFit="1" customWidth="1"/>
    <col min="10" max="10" width="22.42578125" style="6" bestFit="1" customWidth="1"/>
    <col min="11" max="12" width="32.140625" style="6" customWidth="1"/>
    <col min="13" max="13" width="26" style="6" customWidth="1"/>
    <col min="14" max="14" width="15.140625" style="6" customWidth="1"/>
    <col min="15" max="15" width="21" style="6" customWidth="1"/>
    <col min="16" max="16" width="1.7109375" style="6" customWidth="1"/>
    <col min="17" max="17" width="14" style="6" bestFit="1" customWidth="1"/>
    <col min="18" max="18" width="10.42578125" style="6" bestFit="1" customWidth="1"/>
    <col min="19" max="19" width="14" style="6" customWidth="1"/>
    <col min="20" max="20" width="14.28515625" style="6" customWidth="1"/>
    <col min="21" max="21" width="32.140625" style="6" customWidth="1"/>
    <col min="22" max="22" width="27.28515625" style="6" customWidth="1"/>
    <col min="23" max="23" width="17.7109375" style="6" customWidth="1"/>
    <col min="24" max="24" width="17.85546875" style="6" customWidth="1"/>
    <col min="25" max="25" width="10.7109375" style="6" customWidth="1"/>
    <col min="26" max="26" width="21.7109375" style="6" bestFit="1" customWidth="1"/>
    <col min="27" max="27" width="24.5703125" style="6" customWidth="1"/>
    <col min="28" max="28" width="23.7109375" style="6" customWidth="1"/>
    <col min="29" max="29" width="16.28515625" style="6" customWidth="1"/>
    <col min="30" max="30" width="12.85546875" style="6" customWidth="1"/>
    <col min="31" max="31" width="21.85546875" style="6" customWidth="1"/>
    <col min="32" max="32" width="1.85546875" style="6" customWidth="1"/>
    <col min="33" max="34" width="30.85546875" style="6" customWidth="1"/>
    <col min="35" max="35" width="26.140625" style="6" customWidth="1"/>
    <col min="36" max="36" width="24" style="6" customWidth="1"/>
    <col min="37" max="37" width="22.42578125" style="6" customWidth="1"/>
    <col min="38" max="38" width="2.140625" style="6" customWidth="1"/>
    <col min="39" max="39" width="20.7109375" style="6" customWidth="1"/>
    <col min="40" max="40" width="24.42578125" style="6" customWidth="1"/>
    <col min="41" max="41" width="22.42578125" style="6" bestFit="1" customWidth="1"/>
    <col min="42" max="42" width="2.140625" style="6" customWidth="1"/>
    <col min="43" max="43" width="21.85546875" style="6" customWidth="1"/>
    <col min="44" max="44" width="33.42578125" style="6" customWidth="1"/>
    <col min="45" max="45" width="37.42578125" style="6" customWidth="1"/>
    <col min="46" max="46" width="22" style="6" customWidth="1"/>
    <col min="47" max="47" width="17.5703125" style="6" customWidth="1"/>
    <col min="48" max="48" width="15.140625" style="6" customWidth="1"/>
    <col min="49" max="49" width="30.85546875" style="6" customWidth="1"/>
    <col min="50" max="50" width="17.140625" style="6" bestFit="1" customWidth="1"/>
    <col min="51" max="51" width="20.42578125" style="6" bestFit="1" customWidth="1"/>
    <col min="52" max="52" width="22.42578125" style="6" bestFit="1" customWidth="1"/>
    <col min="53" max="53" width="1.7109375" style="6" customWidth="1"/>
    <col min="54" max="16384" width="8.85546875" style="6"/>
  </cols>
  <sheetData>
    <row r="1" spans="2:49" ht="54.6" customHeight="1" thickBot="1">
      <c r="C1" s="193" t="s">
        <v>105</v>
      </c>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26"/>
      <c r="AN1" s="126"/>
      <c r="AO1" s="126"/>
      <c r="AP1" s="26"/>
      <c r="AQ1"/>
      <c r="AR1"/>
      <c r="AS1"/>
      <c r="AT1"/>
      <c r="AU1"/>
      <c r="AV1"/>
      <c r="AW1"/>
    </row>
    <row r="2" spans="2:49" ht="22.9" customHeight="1" thickBot="1">
      <c r="B2" s="9"/>
      <c r="C2" s="204" t="s">
        <v>139</v>
      </c>
      <c r="D2" s="205"/>
      <c r="E2" s="205"/>
      <c r="F2" s="206"/>
      <c r="G2" s="127"/>
      <c r="H2" s="204" t="s">
        <v>20</v>
      </c>
      <c r="I2" s="205"/>
      <c r="J2" s="205"/>
      <c r="K2" s="205"/>
      <c r="L2" s="205"/>
      <c r="M2" s="205"/>
      <c r="N2" s="205"/>
      <c r="O2" s="206"/>
      <c r="P2" s="127"/>
      <c r="Q2" s="207" t="s">
        <v>19</v>
      </c>
      <c r="R2" s="208"/>
      <c r="S2" s="208"/>
      <c r="T2" s="208"/>
      <c r="U2" s="208"/>
      <c r="V2" s="208"/>
      <c r="W2" s="208"/>
      <c r="X2" s="208"/>
      <c r="Y2" s="208"/>
      <c r="Z2" s="208"/>
      <c r="AA2" s="208"/>
      <c r="AB2" s="208"/>
      <c r="AC2" s="208"/>
      <c r="AD2" s="208"/>
      <c r="AE2" s="209"/>
      <c r="AF2" s="127"/>
      <c r="AG2" s="194" t="s">
        <v>21</v>
      </c>
      <c r="AH2" s="195"/>
      <c r="AI2" s="195"/>
      <c r="AJ2" s="196"/>
      <c r="AK2" s="197"/>
      <c r="AL2" s="127"/>
      <c r="AM2" s="198" t="s">
        <v>107</v>
      </c>
      <c r="AN2" s="199"/>
      <c r="AO2" s="200"/>
      <c r="AP2" s="38"/>
      <c r="AQ2" s="201" t="s">
        <v>36</v>
      </c>
      <c r="AR2" s="202"/>
      <c r="AS2" s="202"/>
      <c r="AT2" s="202"/>
      <c r="AU2" s="202"/>
      <c r="AV2" s="202"/>
      <c r="AW2" s="203"/>
    </row>
    <row r="3" spans="2:49" ht="108.75" customHeight="1" thickBot="1">
      <c r="B3" s="9"/>
      <c r="C3" s="128" t="s">
        <v>140</v>
      </c>
      <c r="D3" s="129" t="s">
        <v>141</v>
      </c>
      <c r="E3" s="129" t="s">
        <v>142</v>
      </c>
      <c r="F3" s="130" t="s">
        <v>143</v>
      </c>
      <c r="G3" s="131"/>
      <c r="H3" s="128" t="s">
        <v>11</v>
      </c>
      <c r="I3" s="129" t="s">
        <v>74</v>
      </c>
      <c r="J3" s="129" t="s">
        <v>110</v>
      </c>
      <c r="K3" s="129" t="s">
        <v>133</v>
      </c>
      <c r="L3" s="129" t="s">
        <v>131</v>
      </c>
      <c r="M3" s="129" t="s">
        <v>137</v>
      </c>
      <c r="N3" s="129" t="s">
        <v>26</v>
      </c>
      <c r="O3" s="130" t="s">
        <v>17</v>
      </c>
      <c r="P3" s="131"/>
      <c r="Q3" s="132" t="s">
        <v>10</v>
      </c>
      <c r="R3" s="133" t="s">
        <v>9</v>
      </c>
      <c r="S3" s="133" t="s">
        <v>13</v>
      </c>
      <c r="T3" s="133" t="s">
        <v>77</v>
      </c>
      <c r="U3" s="133" t="s">
        <v>14</v>
      </c>
      <c r="V3" s="133" t="s">
        <v>127</v>
      </c>
      <c r="W3" s="133" t="s">
        <v>130</v>
      </c>
      <c r="X3" s="133" t="s">
        <v>85</v>
      </c>
      <c r="Y3" s="133" t="s">
        <v>15</v>
      </c>
      <c r="Z3" s="133" t="s">
        <v>79</v>
      </c>
      <c r="AA3" s="134" t="s">
        <v>23</v>
      </c>
      <c r="AB3" s="134" t="s">
        <v>122</v>
      </c>
      <c r="AC3" s="134" t="s">
        <v>24</v>
      </c>
      <c r="AD3" s="134" t="s">
        <v>25</v>
      </c>
      <c r="AE3" s="134" t="s">
        <v>132</v>
      </c>
      <c r="AF3" s="131"/>
      <c r="AG3" s="135" t="s">
        <v>12</v>
      </c>
      <c r="AH3" s="135" t="s">
        <v>88</v>
      </c>
      <c r="AI3" s="135" t="s">
        <v>89</v>
      </c>
      <c r="AJ3" s="135" t="s">
        <v>123</v>
      </c>
      <c r="AK3" s="135" t="s">
        <v>124</v>
      </c>
      <c r="AL3" s="136"/>
      <c r="AM3" s="137" t="s">
        <v>90</v>
      </c>
      <c r="AN3" s="138" t="s">
        <v>84</v>
      </c>
      <c r="AO3" s="139" t="s">
        <v>91</v>
      </c>
      <c r="AP3" s="10"/>
      <c r="AQ3" s="39" t="s">
        <v>80</v>
      </c>
      <c r="AR3" s="39" t="s">
        <v>43</v>
      </c>
      <c r="AS3" s="39" t="s">
        <v>81</v>
      </c>
      <c r="AT3" s="39" t="s">
        <v>37</v>
      </c>
      <c r="AU3" s="39" t="s">
        <v>82</v>
      </c>
      <c r="AV3" s="39" t="s">
        <v>83</v>
      </c>
      <c r="AW3" s="39" t="s">
        <v>92</v>
      </c>
    </row>
    <row r="4" spans="2:49" s="13" customFormat="1" ht="225.75" customHeight="1">
      <c r="B4" s="12"/>
      <c r="C4" s="140" t="s">
        <v>182</v>
      </c>
      <c r="D4" s="122" t="s">
        <v>192</v>
      </c>
      <c r="E4" s="122" t="s">
        <v>183</v>
      </c>
      <c r="F4" s="122" t="s">
        <v>184</v>
      </c>
      <c r="G4" s="141"/>
      <c r="H4" s="124" t="s">
        <v>185</v>
      </c>
      <c r="I4" s="124" t="s">
        <v>186</v>
      </c>
      <c r="J4" s="122" t="s">
        <v>276</v>
      </c>
      <c r="K4" s="142" t="s">
        <v>277</v>
      </c>
      <c r="L4" s="122" t="s">
        <v>293</v>
      </c>
      <c r="M4" s="124" t="s">
        <v>191</v>
      </c>
      <c r="N4" s="143" t="s">
        <v>61</v>
      </c>
      <c r="O4" s="144" t="s">
        <v>187</v>
      </c>
      <c r="P4" s="145"/>
      <c r="Q4" s="146">
        <f>'Katılımcı Değerlendirmeleri'!BK5</f>
        <v>4</v>
      </c>
      <c r="R4" s="146">
        <f>'Katılımcı Değerlendirmeleri'!BK39</f>
        <v>3</v>
      </c>
      <c r="S4" s="147">
        <f>Q4*R4</f>
        <v>12</v>
      </c>
      <c r="T4" s="148" t="str">
        <f>IF(S4&lt;3,"ÇOK DÜŞÜK",IF(S4&lt;6,"DÜŞÜK",IF(S4&lt;12,"ORTA",IF(S4&lt;20," YÜKSEK",IF(S4&lt;26,"ÇOK YÜKSEK")))))</f>
        <v xml:space="preserve"> YÜKSEK</v>
      </c>
      <c r="U4" s="149" t="s">
        <v>294</v>
      </c>
      <c r="V4" s="150" t="s">
        <v>292</v>
      </c>
      <c r="W4" s="148">
        <f>IF(V4="Yeterli",0.1,IF(V4="Zayıf",0.8, IF(V4="Kısmen Yeterli", 0.4, IF(V4="Yeterli Değil",1))))</f>
        <v>0.4</v>
      </c>
      <c r="X4" s="148" t="s">
        <v>189</v>
      </c>
      <c r="Y4" s="151">
        <f t="shared" ref="Y4:Y33" si="0">S4*W4</f>
        <v>4.8000000000000007</v>
      </c>
      <c r="Z4" s="152" t="str">
        <f>IF(Y4&lt;3,"ÇOK DÜŞÜK",IF(Y4&lt;6,"DÜŞÜK",IF(Y4&lt;12,"ORTA",IF(Y4&lt;20," YÜKSEK",IF(Y4&lt;26,"ÇOK YÜKSEK")))))</f>
        <v>DÜŞÜK</v>
      </c>
      <c r="AA4" s="122" t="s">
        <v>327</v>
      </c>
      <c r="AB4" s="124" t="s">
        <v>295</v>
      </c>
      <c r="AC4" s="122" t="s">
        <v>416</v>
      </c>
      <c r="AD4" s="124" t="s">
        <v>296</v>
      </c>
      <c r="AE4" s="122" t="s">
        <v>452</v>
      </c>
      <c r="AF4" s="141"/>
      <c r="AG4" s="140" t="s">
        <v>190</v>
      </c>
      <c r="AH4" s="122" t="s">
        <v>297</v>
      </c>
      <c r="AI4" s="122" t="s">
        <v>389</v>
      </c>
      <c r="AJ4" s="153">
        <v>45658</v>
      </c>
      <c r="AK4" s="154">
        <v>46022</v>
      </c>
      <c r="AL4" s="141"/>
      <c r="AM4" s="155" t="s">
        <v>465</v>
      </c>
      <c r="AN4" s="156"/>
      <c r="AO4" s="156"/>
      <c r="AP4" s="12"/>
      <c r="AQ4" s="13" t="s">
        <v>385</v>
      </c>
      <c r="AR4" s="13" t="s">
        <v>385</v>
      </c>
      <c r="AS4" s="13" t="s">
        <v>385</v>
      </c>
      <c r="AW4" s="16"/>
    </row>
    <row r="5" spans="2:49" s="13" customFormat="1" ht="129" customHeight="1">
      <c r="B5" s="12"/>
      <c r="C5" s="140" t="s">
        <v>182</v>
      </c>
      <c r="D5" s="122" t="s">
        <v>192</v>
      </c>
      <c r="E5" s="123" t="s">
        <v>183</v>
      </c>
      <c r="F5" s="122" t="s">
        <v>184</v>
      </c>
      <c r="G5" s="141"/>
      <c r="H5" s="124" t="s">
        <v>247</v>
      </c>
      <c r="I5" s="124" t="s">
        <v>186</v>
      </c>
      <c r="J5" s="123" t="s">
        <v>278</v>
      </c>
      <c r="K5" s="157" t="s">
        <v>151</v>
      </c>
      <c r="L5" s="122" t="s">
        <v>417</v>
      </c>
      <c r="M5" s="125" t="s">
        <v>309</v>
      </c>
      <c r="N5" s="158" t="s">
        <v>61</v>
      </c>
      <c r="O5" s="159" t="s">
        <v>187</v>
      </c>
      <c r="P5" s="145"/>
      <c r="Q5" s="146">
        <f>'Katılımcı Değerlendirmeleri'!BK6</f>
        <v>4</v>
      </c>
      <c r="R5" s="146">
        <f>'Katılımcı Değerlendirmeleri'!BK40</f>
        <v>3</v>
      </c>
      <c r="S5" s="147">
        <f>Q5*R5</f>
        <v>12</v>
      </c>
      <c r="T5" s="148" t="str">
        <f>IF(S5&lt;3,"ÇOK DÜŞÜK",IF(S5&lt;6,"DÜŞÜK",IF(S5&lt;12,"ORTA",IF(S5&lt;20," YÜKSEK",IF(S5&lt;26,"ÇOK YÜKSEK")))))</f>
        <v xml:space="preserve"> YÜKSEK</v>
      </c>
      <c r="U5" s="149" t="s">
        <v>418</v>
      </c>
      <c r="V5" s="150" t="s">
        <v>328</v>
      </c>
      <c r="W5" s="160">
        <f t="shared" ref="W5:W33" si="1">IF(V5="Yeterli",0.1,IF(V5="Zayıf",0.8, IF(V5="Kısmen Yeterli", 0.4, IF(V5="Yeterli Değil",1))))</f>
        <v>1</v>
      </c>
      <c r="X5" s="160" t="s">
        <v>189</v>
      </c>
      <c r="Y5" s="161">
        <f t="shared" si="0"/>
        <v>12</v>
      </c>
      <c r="Z5" s="162" t="str">
        <f t="shared" ref="Z5:Z33" si="2">IF(Y5&lt;3,"ÇOK DÜŞÜK",IF(Y5&lt;6,"DÜŞÜK",IF(Y5&lt;12,"ORTA",IF(Y5&lt;20," YÜKSEK",IF(Y5&lt;26,"ÇOK YÜKSEK")))))</f>
        <v xml:space="preserve"> YÜKSEK</v>
      </c>
      <c r="AA5" s="123" t="s">
        <v>386</v>
      </c>
      <c r="AB5" s="124" t="s">
        <v>295</v>
      </c>
      <c r="AC5" s="123" t="s">
        <v>419</v>
      </c>
      <c r="AD5" s="124" t="s">
        <v>296</v>
      </c>
      <c r="AE5" s="122" t="s">
        <v>452</v>
      </c>
      <c r="AF5" s="141"/>
      <c r="AG5" s="123" t="s">
        <v>190</v>
      </c>
      <c r="AH5" s="123" t="s">
        <v>420</v>
      </c>
      <c r="AI5" s="123" t="s">
        <v>388</v>
      </c>
      <c r="AJ5" s="153">
        <v>45658</v>
      </c>
      <c r="AK5" s="163">
        <v>46022</v>
      </c>
      <c r="AL5" s="141"/>
      <c r="AM5" s="123" t="s">
        <v>465</v>
      </c>
      <c r="AN5" s="125"/>
      <c r="AO5" s="125"/>
      <c r="AP5" s="15"/>
      <c r="AQ5" s="13" t="s">
        <v>385</v>
      </c>
      <c r="AR5" s="13" t="s">
        <v>385</v>
      </c>
      <c r="AS5" s="13" t="s">
        <v>385</v>
      </c>
      <c r="AT5" s="14"/>
      <c r="AU5" s="14"/>
      <c r="AV5" s="14"/>
      <c r="AW5" s="17"/>
    </row>
    <row r="6" spans="2:49" s="13" customFormat="1" ht="129" customHeight="1">
      <c r="B6" s="12"/>
      <c r="C6" s="140" t="s">
        <v>182</v>
      </c>
      <c r="D6" s="122" t="s">
        <v>192</v>
      </c>
      <c r="E6" s="122" t="s">
        <v>193</v>
      </c>
      <c r="F6" s="122" t="s">
        <v>194</v>
      </c>
      <c r="G6" s="141"/>
      <c r="H6" s="124" t="s">
        <v>248</v>
      </c>
      <c r="I6" s="124" t="s">
        <v>186</v>
      </c>
      <c r="J6" s="122" t="s">
        <v>279</v>
      </c>
      <c r="K6" s="157" t="s">
        <v>329</v>
      </c>
      <c r="L6" s="122" t="s">
        <v>324</v>
      </c>
      <c r="M6" s="124" t="s">
        <v>191</v>
      </c>
      <c r="N6" s="143" t="s">
        <v>58</v>
      </c>
      <c r="O6" s="144" t="s">
        <v>187</v>
      </c>
      <c r="P6" s="164"/>
      <c r="Q6" s="146">
        <f>'Katılımcı Değerlendirmeleri'!BK7</f>
        <v>2</v>
      </c>
      <c r="R6" s="146">
        <f>'Katılımcı Değerlendirmeleri'!BK41</f>
        <v>3</v>
      </c>
      <c r="S6" s="147">
        <f>Q6*R6</f>
        <v>6</v>
      </c>
      <c r="T6" s="148" t="str">
        <f>IF(S6&lt;3,"ÇOK DÜŞÜK",IF(S6&lt;6,"DÜŞÜK",IF(S6&lt;12,"ORTA",IF(S6&lt;20," YÜKSEK",IF(S6&lt;26,"ÇOK YÜKSEK")))))</f>
        <v>ORTA</v>
      </c>
      <c r="U6" s="149" t="s">
        <v>325</v>
      </c>
      <c r="V6" s="165" t="s">
        <v>292</v>
      </c>
      <c r="W6" s="148">
        <f t="shared" si="1"/>
        <v>0.4</v>
      </c>
      <c r="X6" s="148" t="s">
        <v>189</v>
      </c>
      <c r="Y6" s="151">
        <f t="shared" si="0"/>
        <v>2.4000000000000004</v>
      </c>
      <c r="Z6" s="152" t="str">
        <f t="shared" si="2"/>
        <v>ÇOK DÜŞÜK</v>
      </c>
      <c r="AA6" s="122" t="s">
        <v>330</v>
      </c>
      <c r="AB6" s="124" t="s">
        <v>295</v>
      </c>
      <c r="AC6" s="122" t="s">
        <v>464</v>
      </c>
      <c r="AD6" s="124" t="s">
        <v>296</v>
      </c>
      <c r="AE6" s="122" t="s">
        <v>452</v>
      </c>
      <c r="AF6" s="166"/>
      <c r="AG6" s="122" t="s">
        <v>190</v>
      </c>
      <c r="AH6" s="122" t="s">
        <v>382</v>
      </c>
      <c r="AI6" s="122" t="s">
        <v>399</v>
      </c>
      <c r="AJ6" s="153">
        <v>45658</v>
      </c>
      <c r="AK6" s="154">
        <v>46022</v>
      </c>
      <c r="AL6" s="141"/>
      <c r="AM6" s="155" t="s">
        <v>465</v>
      </c>
      <c r="AN6" s="156"/>
      <c r="AO6" s="156"/>
      <c r="AP6" s="15"/>
      <c r="AQ6" s="13" t="s">
        <v>385</v>
      </c>
      <c r="AR6" s="13" t="s">
        <v>385</v>
      </c>
      <c r="AS6" s="13" t="s">
        <v>385</v>
      </c>
      <c r="AW6" s="16"/>
    </row>
    <row r="7" spans="2:49" s="13" customFormat="1" ht="129" customHeight="1">
      <c r="B7" s="12"/>
      <c r="C7" s="140" t="s">
        <v>182</v>
      </c>
      <c r="D7" s="122" t="s">
        <v>192</v>
      </c>
      <c r="E7" s="123" t="s">
        <v>195</v>
      </c>
      <c r="F7" s="123" t="s">
        <v>196</v>
      </c>
      <c r="G7" s="141"/>
      <c r="H7" s="124" t="s">
        <v>249</v>
      </c>
      <c r="I7" s="124" t="s">
        <v>186</v>
      </c>
      <c r="J7" s="123" t="s">
        <v>278</v>
      </c>
      <c r="K7" s="157" t="s">
        <v>153</v>
      </c>
      <c r="L7" s="123" t="s">
        <v>308</v>
      </c>
      <c r="M7" s="125" t="s">
        <v>191</v>
      </c>
      <c r="N7" s="158" t="s">
        <v>61</v>
      </c>
      <c r="O7" s="159" t="s">
        <v>187</v>
      </c>
      <c r="P7" s="164"/>
      <c r="Q7" s="146">
        <f>'Katılımcı Değerlendirmeleri'!BK8</f>
        <v>4</v>
      </c>
      <c r="R7" s="146">
        <f>'Katılımcı Değerlendirmeleri'!BK42</f>
        <v>3</v>
      </c>
      <c r="S7" s="147">
        <f t="shared" ref="S7:S33" si="3">Q7*R7</f>
        <v>12</v>
      </c>
      <c r="T7" s="148" t="str">
        <f t="shared" ref="T7:T33" si="4">IF(S7&lt;3,"ÇOK DÜŞÜK",IF(S7&lt;6,"DÜŞÜK",IF(S7&lt;12,"ORTA",IF(S7&lt;20," YÜKSEK",IF(S7&lt;26,"ÇOK YÜKSEK")))))</f>
        <v xml:space="preserve"> YÜKSEK</v>
      </c>
      <c r="U7" s="149" t="s">
        <v>421</v>
      </c>
      <c r="V7" s="165" t="s">
        <v>188</v>
      </c>
      <c r="W7" s="160">
        <f t="shared" si="1"/>
        <v>0.1</v>
      </c>
      <c r="X7" s="160" t="s">
        <v>189</v>
      </c>
      <c r="Y7" s="161">
        <f t="shared" si="0"/>
        <v>1.2000000000000002</v>
      </c>
      <c r="Z7" s="162" t="str">
        <f t="shared" si="2"/>
        <v>ÇOK DÜŞÜK</v>
      </c>
      <c r="AA7" s="123" t="s">
        <v>422</v>
      </c>
      <c r="AB7" s="124" t="s">
        <v>295</v>
      </c>
      <c r="AC7" s="123" t="s">
        <v>331</v>
      </c>
      <c r="AD7" s="124" t="s">
        <v>296</v>
      </c>
      <c r="AE7" s="122" t="s">
        <v>452</v>
      </c>
      <c r="AF7" s="166"/>
      <c r="AG7" s="123" t="s">
        <v>190</v>
      </c>
      <c r="AH7" s="123" t="s">
        <v>387</v>
      </c>
      <c r="AI7" s="123" t="s">
        <v>400</v>
      </c>
      <c r="AJ7" s="167">
        <v>45658</v>
      </c>
      <c r="AK7" s="163">
        <v>46022</v>
      </c>
      <c r="AL7" s="141"/>
      <c r="AM7" s="123" t="s">
        <v>465</v>
      </c>
      <c r="AN7" s="125"/>
      <c r="AO7" s="125"/>
      <c r="AP7" s="15"/>
      <c r="AQ7" s="13" t="s">
        <v>385</v>
      </c>
      <c r="AR7" s="13" t="s">
        <v>385</v>
      </c>
      <c r="AS7" s="13" t="s">
        <v>385</v>
      </c>
      <c r="AT7" s="14"/>
      <c r="AU7" s="14"/>
      <c r="AV7" s="14"/>
      <c r="AW7" s="17"/>
    </row>
    <row r="8" spans="2:49" s="13" customFormat="1" ht="129" customHeight="1">
      <c r="B8" s="12"/>
      <c r="C8" s="140" t="s">
        <v>243</v>
      </c>
      <c r="D8" s="122" t="s">
        <v>197</v>
      </c>
      <c r="E8" s="122" t="s">
        <v>198</v>
      </c>
      <c r="F8" s="122" t="s">
        <v>199</v>
      </c>
      <c r="G8" s="166"/>
      <c r="H8" s="124" t="s">
        <v>250</v>
      </c>
      <c r="I8" s="124" t="s">
        <v>186</v>
      </c>
      <c r="J8" s="122" t="s">
        <v>280</v>
      </c>
      <c r="K8" s="157" t="s">
        <v>154</v>
      </c>
      <c r="L8" s="124" t="s">
        <v>401</v>
      </c>
      <c r="M8" s="124" t="s">
        <v>191</v>
      </c>
      <c r="N8" s="143" t="s">
        <v>58</v>
      </c>
      <c r="O8" s="144" t="s">
        <v>187</v>
      </c>
      <c r="P8" s="164"/>
      <c r="Q8" s="146">
        <f>'Katılımcı Değerlendirmeleri'!BK9</f>
        <v>3</v>
      </c>
      <c r="R8" s="146">
        <f>'Katılımcı Değerlendirmeleri'!BK43</f>
        <v>3</v>
      </c>
      <c r="S8" s="147">
        <f t="shared" si="3"/>
        <v>9</v>
      </c>
      <c r="T8" s="148" t="str">
        <f t="shared" si="4"/>
        <v>ORTA</v>
      </c>
      <c r="U8" s="149" t="s">
        <v>410</v>
      </c>
      <c r="V8" s="150" t="s">
        <v>292</v>
      </c>
      <c r="W8" s="148">
        <f t="shared" si="1"/>
        <v>0.4</v>
      </c>
      <c r="X8" s="148" t="s">
        <v>189</v>
      </c>
      <c r="Y8" s="151">
        <f t="shared" si="0"/>
        <v>3.6</v>
      </c>
      <c r="Z8" s="152" t="str">
        <f t="shared" si="2"/>
        <v>DÜŞÜK</v>
      </c>
      <c r="AA8" s="122" t="s">
        <v>332</v>
      </c>
      <c r="AB8" s="124" t="s">
        <v>295</v>
      </c>
      <c r="AC8" s="122" t="s">
        <v>423</v>
      </c>
      <c r="AD8" s="124" t="s">
        <v>296</v>
      </c>
      <c r="AE8" s="122" t="s">
        <v>452</v>
      </c>
      <c r="AF8" s="166"/>
      <c r="AG8" s="122" t="s">
        <v>190</v>
      </c>
      <c r="AH8" s="122" t="s">
        <v>411</v>
      </c>
      <c r="AI8" s="122" t="s">
        <v>409</v>
      </c>
      <c r="AJ8" s="153">
        <v>45658</v>
      </c>
      <c r="AK8" s="154">
        <v>46022</v>
      </c>
      <c r="AL8" s="141"/>
      <c r="AM8" s="155" t="s">
        <v>465</v>
      </c>
      <c r="AN8" s="156"/>
      <c r="AO8" s="156"/>
      <c r="AP8" s="15"/>
      <c r="AQ8" s="13" t="s">
        <v>385</v>
      </c>
      <c r="AR8" s="13" t="s">
        <v>385</v>
      </c>
      <c r="AS8" s="13" t="s">
        <v>385</v>
      </c>
      <c r="AW8" s="16"/>
    </row>
    <row r="9" spans="2:49" s="13" customFormat="1" ht="129" customHeight="1">
      <c r="B9" s="12"/>
      <c r="C9" s="140" t="s">
        <v>243</v>
      </c>
      <c r="D9" s="122" t="s">
        <v>197</v>
      </c>
      <c r="E9" s="123" t="s">
        <v>200</v>
      </c>
      <c r="F9" s="123" t="s">
        <v>201</v>
      </c>
      <c r="G9" s="166"/>
      <c r="H9" s="124" t="s">
        <v>251</v>
      </c>
      <c r="I9" s="124" t="s">
        <v>186</v>
      </c>
      <c r="J9" s="123" t="s">
        <v>278</v>
      </c>
      <c r="K9" s="157" t="s">
        <v>155</v>
      </c>
      <c r="L9" s="123" t="s">
        <v>424</v>
      </c>
      <c r="M9" s="125" t="s">
        <v>191</v>
      </c>
      <c r="N9" s="158" t="s">
        <v>61</v>
      </c>
      <c r="O9" s="159" t="s">
        <v>187</v>
      </c>
      <c r="P9" s="164"/>
      <c r="Q9" s="146">
        <f>'Katılımcı Değerlendirmeleri'!BK10</f>
        <v>4</v>
      </c>
      <c r="R9" s="146">
        <f>'Katılımcı Değerlendirmeleri'!BK44</f>
        <v>3</v>
      </c>
      <c r="S9" s="147">
        <f t="shared" si="3"/>
        <v>12</v>
      </c>
      <c r="T9" s="148" t="str">
        <f t="shared" si="4"/>
        <v xml:space="preserve"> YÜKSEK</v>
      </c>
      <c r="U9" s="149" t="s">
        <v>448</v>
      </c>
      <c r="V9" s="165" t="s">
        <v>188</v>
      </c>
      <c r="W9" s="160">
        <f t="shared" si="1"/>
        <v>0.1</v>
      </c>
      <c r="X9" s="160" t="s">
        <v>189</v>
      </c>
      <c r="Y9" s="161">
        <f t="shared" si="0"/>
        <v>1.2000000000000002</v>
      </c>
      <c r="Z9" s="162" t="str">
        <f t="shared" si="2"/>
        <v>ÇOK DÜŞÜK</v>
      </c>
      <c r="AA9" s="123" t="s">
        <v>449</v>
      </c>
      <c r="AB9" s="124" t="s">
        <v>295</v>
      </c>
      <c r="AC9" s="123" t="s">
        <v>450</v>
      </c>
      <c r="AD9" s="124" t="s">
        <v>296</v>
      </c>
      <c r="AE9" s="122" t="s">
        <v>452</v>
      </c>
      <c r="AF9" s="166"/>
      <c r="AG9" s="123" t="s">
        <v>190</v>
      </c>
      <c r="AH9" s="123" t="s">
        <v>451</v>
      </c>
      <c r="AI9" s="123" t="s">
        <v>402</v>
      </c>
      <c r="AJ9" s="167">
        <v>45658</v>
      </c>
      <c r="AK9" s="163">
        <v>46022</v>
      </c>
      <c r="AL9" s="141"/>
      <c r="AM9" s="123" t="s">
        <v>465</v>
      </c>
      <c r="AN9" s="125"/>
      <c r="AO9" s="125"/>
      <c r="AP9" s="15"/>
      <c r="AQ9" s="13" t="s">
        <v>385</v>
      </c>
      <c r="AR9" s="13" t="s">
        <v>385</v>
      </c>
      <c r="AS9" s="13" t="s">
        <v>385</v>
      </c>
      <c r="AT9" s="14"/>
      <c r="AU9" s="14"/>
      <c r="AV9" s="14"/>
      <c r="AW9" s="17"/>
    </row>
    <row r="10" spans="2:49" s="13" customFormat="1" ht="129" customHeight="1">
      <c r="B10" s="12"/>
      <c r="C10" s="140" t="s">
        <v>243</v>
      </c>
      <c r="D10" s="122" t="s">
        <v>197</v>
      </c>
      <c r="E10" s="122" t="s">
        <v>202</v>
      </c>
      <c r="F10" s="122" t="s">
        <v>203</v>
      </c>
      <c r="G10" s="166"/>
      <c r="H10" s="124" t="s">
        <v>252</v>
      </c>
      <c r="I10" s="124" t="s">
        <v>186</v>
      </c>
      <c r="J10" s="122" t="s">
        <v>281</v>
      </c>
      <c r="K10" s="168" t="s">
        <v>156</v>
      </c>
      <c r="L10" s="122" t="s">
        <v>301</v>
      </c>
      <c r="M10" s="124" t="s">
        <v>191</v>
      </c>
      <c r="N10" s="143" t="s">
        <v>61</v>
      </c>
      <c r="O10" s="144" t="s">
        <v>187</v>
      </c>
      <c r="P10" s="164"/>
      <c r="Q10" s="146">
        <f>'Katılımcı Değerlendirmeleri'!BK11</f>
        <v>4</v>
      </c>
      <c r="R10" s="146">
        <f>'Katılımcı Değerlendirmeleri'!BK45</f>
        <v>3</v>
      </c>
      <c r="S10" s="147">
        <f t="shared" si="3"/>
        <v>12</v>
      </c>
      <c r="T10" s="148" t="str">
        <f t="shared" si="4"/>
        <v xml:space="preserve"> YÜKSEK</v>
      </c>
      <c r="U10" s="149" t="s">
        <v>335</v>
      </c>
      <c r="V10" s="150" t="s">
        <v>314</v>
      </c>
      <c r="W10" s="148">
        <f t="shared" si="1"/>
        <v>0.8</v>
      </c>
      <c r="X10" s="148" t="s">
        <v>189</v>
      </c>
      <c r="Y10" s="151">
        <f t="shared" si="0"/>
        <v>9.6000000000000014</v>
      </c>
      <c r="Z10" s="152" t="str">
        <f t="shared" si="2"/>
        <v>ORTA</v>
      </c>
      <c r="AA10" s="122" t="s">
        <v>333</v>
      </c>
      <c r="AB10" s="124" t="s">
        <v>295</v>
      </c>
      <c r="AC10" s="122" t="s">
        <v>334</v>
      </c>
      <c r="AD10" s="124" t="s">
        <v>296</v>
      </c>
      <c r="AE10" s="122" t="s">
        <v>453</v>
      </c>
      <c r="AF10" s="166"/>
      <c r="AG10" s="122" t="s">
        <v>190</v>
      </c>
      <c r="AH10" s="122" t="s">
        <v>383</v>
      </c>
      <c r="AI10" s="122" t="s">
        <v>404</v>
      </c>
      <c r="AJ10" s="153">
        <v>45658</v>
      </c>
      <c r="AK10" s="154">
        <v>46022</v>
      </c>
      <c r="AL10" s="141"/>
      <c r="AM10" s="155" t="s">
        <v>465</v>
      </c>
      <c r="AN10" s="156"/>
      <c r="AO10" s="156"/>
      <c r="AP10" s="15"/>
      <c r="AQ10" s="13" t="s">
        <v>385</v>
      </c>
      <c r="AR10" s="13" t="s">
        <v>385</v>
      </c>
      <c r="AS10" s="13" t="s">
        <v>385</v>
      </c>
      <c r="AW10" s="16"/>
    </row>
    <row r="11" spans="2:49" s="13" customFormat="1" ht="129" customHeight="1">
      <c r="B11" s="12"/>
      <c r="C11" s="169" t="s">
        <v>244</v>
      </c>
      <c r="D11" s="123" t="s">
        <v>204</v>
      </c>
      <c r="E11" s="123" t="s">
        <v>205</v>
      </c>
      <c r="F11" s="123" t="s">
        <v>206</v>
      </c>
      <c r="G11" s="166"/>
      <c r="H11" s="124" t="s">
        <v>253</v>
      </c>
      <c r="I11" s="124" t="s">
        <v>186</v>
      </c>
      <c r="J11" s="123" t="s">
        <v>282</v>
      </c>
      <c r="K11" s="168" t="s">
        <v>157</v>
      </c>
      <c r="L11" s="123" t="s">
        <v>302</v>
      </c>
      <c r="M11" s="125" t="s">
        <v>191</v>
      </c>
      <c r="N11" s="158" t="s">
        <v>58</v>
      </c>
      <c r="O11" s="159" t="s">
        <v>187</v>
      </c>
      <c r="P11" s="164"/>
      <c r="Q11" s="146">
        <f>'Katılımcı Değerlendirmeleri'!BK12</f>
        <v>3</v>
      </c>
      <c r="R11" s="146">
        <f>'Katılımcı Değerlendirmeleri'!BK46</f>
        <v>3</v>
      </c>
      <c r="S11" s="147">
        <f t="shared" si="3"/>
        <v>9</v>
      </c>
      <c r="T11" s="148" t="str">
        <f t="shared" si="4"/>
        <v>ORTA</v>
      </c>
      <c r="U11" s="149" t="s">
        <v>337</v>
      </c>
      <c r="V11" s="150" t="s">
        <v>292</v>
      </c>
      <c r="W11" s="160">
        <f t="shared" si="1"/>
        <v>0.4</v>
      </c>
      <c r="X11" s="160" t="s">
        <v>189</v>
      </c>
      <c r="Y11" s="161">
        <f t="shared" si="0"/>
        <v>3.6</v>
      </c>
      <c r="Z11" s="162" t="str">
        <f t="shared" si="2"/>
        <v>DÜŞÜK</v>
      </c>
      <c r="AA11" s="123" t="s">
        <v>336</v>
      </c>
      <c r="AB11" s="124" t="s">
        <v>295</v>
      </c>
      <c r="AC11" s="123" t="s">
        <v>338</v>
      </c>
      <c r="AD11" s="124" t="s">
        <v>296</v>
      </c>
      <c r="AE11" s="122" t="s">
        <v>452</v>
      </c>
      <c r="AF11" s="166"/>
      <c r="AG11" s="123" t="s">
        <v>190</v>
      </c>
      <c r="AH11" s="123" t="s">
        <v>337</v>
      </c>
      <c r="AI11" s="123" t="s">
        <v>403</v>
      </c>
      <c r="AJ11" s="167">
        <v>45658</v>
      </c>
      <c r="AK11" s="163">
        <v>46022</v>
      </c>
      <c r="AL11" s="141"/>
      <c r="AM11" s="123" t="s">
        <v>465</v>
      </c>
      <c r="AN11" s="125"/>
      <c r="AO11" s="125"/>
      <c r="AP11" s="15"/>
      <c r="AQ11" s="13" t="s">
        <v>385</v>
      </c>
      <c r="AR11" s="13" t="s">
        <v>385</v>
      </c>
      <c r="AS11" s="13" t="s">
        <v>385</v>
      </c>
      <c r="AT11" s="14"/>
      <c r="AU11" s="14"/>
      <c r="AV11" s="14"/>
      <c r="AW11" s="17"/>
    </row>
    <row r="12" spans="2:49" s="13" customFormat="1" ht="222.75" customHeight="1">
      <c r="B12" s="12"/>
      <c r="C12" s="169" t="s">
        <v>244</v>
      </c>
      <c r="D12" s="123" t="s">
        <v>204</v>
      </c>
      <c r="E12" s="122" t="s">
        <v>207</v>
      </c>
      <c r="F12" s="122" t="s">
        <v>208</v>
      </c>
      <c r="G12" s="166"/>
      <c r="H12" s="124" t="s">
        <v>254</v>
      </c>
      <c r="I12" s="124" t="s">
        <v>186</v>
      </c>
      <c r="J12" s="122" t="s">
        <v>283</v>
      </c>
      <c r="K12" s="168" t="s">
        <v>158</v>
      </c>
      <c r="L12" s="122" t="s">
        <v>303</v>
      </c>
      <c r="M12" s="124" t="s">
        <v>191</v>
      </c>
      <c r="N12" s="143" t="s">
        <v>57</v>
      </c>
      <c r="O12" s="144" t="s">
        <v>187</v>
      </c>
      <c r="P12" s="164"/>
      <c r="Q12" s="146">
        <f>'Katılımcı Değerlendirmeleri'!BK13</f>
        <v>2</v>
      </c>
      <c r="R12" s="146">
        <f>'Katılımcı Değerlendirmeleri'!BK47</f>
        <v>2</v>
      </c>
      <c r="S12" s="147">
        <f t="shared" si="3"/>
        <v>4</v>
      </c>
      <c r="T12" s="148" t="str">
        <f t="shared" si="4"/>
        <v>DÜŞÜK</v>
      </c>
      <c r="U12" s="149" t="s">
        <v>323</v>
      </c>
      <c r="V12" s="150" t="s">
        <v>292</v>
      </c>
      <c r="W12" s="148">
        <f t="shared" si="1"/>
        <v>0.4</v>
      </c>
      <c r="X12" s="148" t="s">
        <v>189</v>
      </c>
      <c r="Y12" s="151">
        <f t="shared" si="0"/>
        <v>1.6</v>
      </c>
      <c r="Z12" s="152" t="str">
        <f t="shared" si="2"/>
        <v>ÇOK DÜŞÜK</v>
      </c>
      <c r="AA12" s="122" t="s">
        <v>339</v>
      </c>
      <c r="AB12" s="124" t="s">
        <v>295</v>
      </c>
      <c r="AC12" s="122" t="s">
        <v>340</v>
      </c>
      <c r="AD12" s="124" t="s">
        <v>296</v>
      </c>
      <c r="AE12" s="122" t="s">
        <v>452</v>
      </c>
      <c r="AF12" s="166"/>
      <c r="AG12" s="122" t="s">
        <v>190</v>
      </c>
      <c r="AH12" s="122" t="s">
        <v>460</v>
      </c>
      <c r="AI12" s="122" t="s">
        <v>407</v>
      </c>
      <c r="AJ12" s="153">
        <v>45658</v>
      </c>
      <c r="AK12" s="154">
        <v>46022</v>
      </c>
      <c r="AL12" s="141"/>
      <c r="AM12" s="155" t="s">
        <v>465</v>
      </c>
      <c r="AN12" s="156"/>
      <c r="AO12" s="156"/>
      <c r="AP12" s="15"/>
      <c r="AQ12" s="13" t="s">
        <v>385</v>
      </c>
      <c r="AR12" s="13" t="s">
        <v>385</v>
      </c>
      <c r="AS12" s="13" t="s">
        <v>385</v>
      </c>
      <c r="AW12" s="16"/>
    </row>
    <row r="13" spans="2:49" s="13" customFormat="1" ht="129" customHeight="1">
      <c r="B13" s="12"/>
      <c r="C13" s="169" t="s">
        <v>244</v>
      </c>
      <c r="D13" s="123" t="s">
        <v>204</v>
      </c>
      <c r="E13" s="123" t="s">
        <v>209</v>
      </c>
      <c r="F13" s="123" t="s">
        <v>210</v>
      </c>
      <c r="G13" s="166"/>
      <c r="H13" s="124" t="s">
        <v>255</v>
      </c>
      <c r="I13" s="124" t="s">
        <v>186</v>
      </c>
      <c r="J13" s="123" t="s">
        <v>281</v>
      </c>
      <c r="K13" s="168" t="s">
        <v>159</v>
      </c>
      <c r="L13" s="125" t="s">
        <v>304</v>
      </c>
      <c r="M13" s="125" t="s">
        <v>191</v>
      </c>
      <c r="N13" s="158" t="s">
        <v>61</v>
      </c>
      <c r="O13" s="159" t="s">
        <v>187</v>
      </c>
      <c r="P13" s="164"/>
      <c r="Q13" s="146">
        <f>'Katılımcı Değerlendirmeleri'!BK14</f>
        <v>4</v>
      </c>
      <c r="R13" s="146">
        <f>'Katılımcı Değerlendirmeleri'!BK48</f>
        <v>4</v>
      </c>
      <c r="S13" s="147">
        <f t="shared" si="3"/>
        <v>16</v>
      </c>
      <c r="T13" s="148" t="str">
        <f t="shared" si="4"/>
        <v xml:space="preserve"> YÜKSEK</v>
      </c>
      <c r="U13" s="149" t="s">
        <v>312</v>
      </c>
      <c r="V13" s="165" t="s">
        <v>188</v>
      </c>
      <c r="W13" s="160">
        <f t="shared" si="1"/>
        <v>0.1</v>
      </c>
      <c r="X13" s="160" t="s">
        <v>189</v>
      </c>
      <c r="Y13" s="161">
        <f t="shared" si="0"/>
        <v>1.6</v>
      </c>
      <c r="Z13" s="162" t="str">
        <f t="shared" si="2"/>
        <v>ÇOK DÜŞÜK</v>
      </c>
      <c r="AA13" s="123" t="s">
        <v>341</v>
      </c>
      <c r="AB13" s="124" t="s">
        <v>295</v>
      </c>
      <c r="AC13" s="123" t="s">
        <v>342</v>
      </c>
      <c r="AD13" s="124" t="s">
        <v>296</v>
      </c>
      <c r="AE13" s="122" t="s">
        <v>452</v>
      </c>
      <c r="AF13" s="166"/>
      <c r="AG13" s="123" t="s">
        <v>190</v>
      </c>
      <c r="AH13" s="123" t="s">
        <v>459</v>
      </c>
      <c r="AI13" s="123" t="s">
        <v>406</v>
      </c>
      <c r="AJ13" s="167">
        <v>45658</v>
      </c>
      <c r="AK13" s="163">
        <v>46022</v>
      </c>
      <c r="AL13" s="141"/>
      <c r="AM13" s="123" t="s">
        <v>465</v>
      </c>
      <c r="AN13" s="125"/>
      <c r="AO13" s="125"/>
      <c r="AP13" s="15"/>
      <c r="AQ13" s="13" t="s">
        <v>385</v>
      </c>
      <c r="AR13" s="13" t="s">
        <v>385</v>
      </c>
      <c r="AS13" s="13" t="s">
        <v>385</v>
      </c>
      <c r="AT13" s="14"/>
      <c r="AU13" s="14"/>
      <c r="AV13" s="14"/>
      <c r="AW13" s="17"/>
    </row>
    <row r="14" spans="2:49" s="13" customFormat="1" ht="129" customHeight="1">
      <c r="B14" s="12"/>
      <c r="C14" s="169" t="s">
        <v>244</v>
      </c>
      <c r="D14" s="123" t="s">
        <v>204</v>
      </c>
      <c r="E14" s="122" t="s">
        <v>211</v>
      </c>
      <c r="F14" s="122" t="s">
        <v>212</v>
      </c>
      <c r="G14" s="166"/>
      <c r="H14" s="124" t="s">
        <v>256</v>
      </c>
      <c r="I14" s="124" t="s">
        <v>186</v>
      </c>
      <c r="J14" s="122" t="s">
        <v>279</v>
      </c>
      <c r="K14" s="168" t="s">
        <v>160</v>
      </c>
      <c r="L14" s="122" t="s">
        <v>307</v>
      </c>
      <c r="M14" s="124" t="s">
        <v>191</v>
      </c>
      <c r="N14" s="143" t="s">
        <v>58</v>
      </c>
      <c r="O14" s="144" t="s">
        <v>187</v>
      </c>
      <c r="P14" s="164"/>
      <c r="Q14" s="146">
        <f>'Katılımcı Değerlendirmeleri'!BK15</f>
        <v>3</v>
      </c>
      <c r="R14" s="146">
        <f>'Katılımcı Değerlendirmeleri'!BK49</f>
        <v>3</v>
      </c>
      <c r="S14" s="147">
        <f t="shared" si="3"/>
        <v>9</v>
      </c>
      <c r="T14" s="148" t="str">
        <f t="shared" si="4"/>
        <v>ORTA</v>
      </c>
      <c r="U14" s="149" t="s">
        <v>322</v>
      </c>
      <c r="V14" s="150" t="s">
        <v>292</v>
      </c>
      <c r="W14" s="148">
        <f t="shared" si="1"/>
        <v>0.4</v>
      </c>
      <c r="X14" s="148" t="s">
        <v>189</v>
      </c>
      <c r="Y14" s="151">
        <f t="shared" si="0"/>
        <v>3.6</v>
      </c>
      <c r="Z14" s="152" t="str">
        <f t="shared" si="2"/>
        <v>DÜŞÜK</v>
      </c>
      <c r="AA14" s="122" t="s">
        <v>343</v>
      </c>
      <c r="AB14" s="124" t="s">
        <v>295</v>
      </c>
      <c r="AC14" s="122" t="s">
        <v>345</v>
      </c>
      <c r="AD14" s="124" t="s">
        <v>296</v>
      </c>
      <c r="AE14" s="122" t="s">
        <v>452</v>
      </c>
      <c r="AF14" s="166"/>
      <c r="AG14" s="122" t="s">
        <v>190</v>
      </c>
      <c r="AH14" s="122" t="s">
        <v>458</v>
      </c>
      <c r="AI14" s="124" t="s">
        <v>461</v>
      </c>
      <c r="AJ14" s="153">
        <v>45658</v>
      </c>
      <c r="AK14" s="154">
        <v>46022</v>
      </c>
      <c r="AL14" s="141"/>
      <c r="AM14" s="155" t="s">
        <v>465</v>
      </c>
      <c r="AN14" s="156"/>
      <c r="AO14" s="156"/>
      <c r="AP14" s="15"/>
      <c r="AQ14" s="13" t="s">
        <v>385</v>
      </c>
      <c r="AR14" s="13" t="s">
        <v>385</v>
      </c>
      <c r="AS14" s="13" t="s">
        <v>385</v>
      </c>
      <c r="AW14" s="16"/>
    </row>
    <row r="15" spans="2:49" s="13" customFormat="1" ht="129" customHeight="1">
      <c r="B15" s="12"/>
      <c r="C15" s="169" t="s">
        <v>245</v>
      </c>
      <c r="D15" s="123" t="s">
        <v>213</v>
      </c>
      <c r="E15" s="123" t="s">
        <v>214</v>
      </c>
      <c r="F15" s="123" t="s">
        <v>215</v>
      </c>
      <c r="G15" s="166"/>
      <c r="H15" s="124" t="s">
        <v>257</v>
      </c>
      <c r="I15" s="124" t="s">
        <v>186</v>
      </c>
      <c r="J15" s="123" t="s">
        <v>284</v>
      </c>
      <c r="K15" s="168" t="s">
        <v>161</v>
      </c>
      <c r="L15" s="123" t="s">
        <v>320</v>
      </c>
      <c r="M15" s="125" t="s">
        <v>191</v>
      </c>
      <c r="N15" s="158" t="s">
        <v>58</v>
      </c>
      <c r="O15" s="159" t="s">
        <v>187</v>
      </c>
      <c r="P15" s="164"/>
      <c r="Q15" s="146">
        <f>'Katılımcı Değerlendirmeleri'!BK16</f>
        <v>3</v>
      </c>
      <c r="R15" s="146">
        <f>'Katılımcı Değerlendirmeleri'!BK50</f>
        <v>3</v>
      </c>
      <c r="S15" s="147">
        <f t="shared" si="3"/>
        <v>9</v>
      </c>
      <c r="T15" s="148" t="str">
        <f t="shared" si="4"/>
        <v>ORTA</v>
      </c>
      <c r="U15" s="149" t="s">
        <v>321</v>
      </c>
      <c r="V15" s="150" t="s">
        <v>314</v>
      </c>
      <c r="W15" s="160">
        <f t="shared" si="1"/>
        <v>0.8</v>
      </c>
      <c r="X15" s="160" t="s">
        <v>189</v>
      </c>
      <c r="Y15" s="161">
        <f t="shared" si="0"/>
        <v>7.2</v>
      </c>
      <c r="Z15" s="162" t="str">
        <f t="shared" si="2"/>
        <v>ORTA</v>
      </c>
      <c r="AA15" s="123" t="s">
        <v>414</v>
      </c>
      <c r="AB15" s="124" t="s">
        <v>295</v>
      </c>
      <c r="AC15" s="123" t="s">
        <v>415</v>
      </c>
      <c r="AD15" s="124" t="s">
        <v>296</v>
      </c>
      <c r="AE15" s="122" t="s">
        <v>452</v>
      </c>
      <c r="AF15" s="166"/>
      <c r="AG15" s="123" t="s">
        <v>190</v>
      </c>
      <c r="AH15" s="123" t="s">
        <v>344</v>
      </c>
      <c r="AI15" s="123" t="s">
        <v>389</v>
      </c>
      <c r="AJ15" s="167">
        <v>45658</v>
      </c>
      <c r="AK15" s="163">
        <v>46022</v>
      </c>
      <c r="AL15" s="141"/>
      <c r="AM15" s="123" t="s">
        <v>465</v>
      </c>
      <c r="AN15" s="125"/>
      <c r="AO15" s="125"/>
      <c r="AP15" s="15"/>
      <c r="AQ15" s="13" t="s">
        <v>385</v>
      </c>
      <c r="AR15" s="13" t="s">
        <v>385</v>
      </c>
      <c r="AS15" s="13" t="s">
        <v>385</v>
      </c>
      <c r="AT15" s="14"/>
      <c r="AU15" s="14"/>
      <c r="AV15" s="14"/>
      <c r="AW15" s="17"/>
    </row>
    <row r="16" spans="2:49" s="13" customFormat="1" ht="129" customHeight="1">
      <c r="B16" s="12"/>
      <c r="C16" s="140" t="s">
        <v>245</v>
      </c>
      <c r="D16" s="123" t="s">
        <v>213</v>
      </c>
      <c r="E16" s="122" t="s">
        <v>216</v>
      </c>
      <c r="F16" s="122" t="s">
        <v>217</v>
      </c>
      <c r="G16" s="166"/>
      <c r="H16" s="124" t="s">
        <v>258</v>
      </c>
      <c r="I16" s="124" t="s">
        <v>186</v>
      </c>
      <c r="J16" s="123" t="s">
        <v>285</v>
      </c>
      <c r="K16" s="168" t="s">
        <v>162</v>
      </c>
      <c r="L16" s="122" t="s">
        <v>319</v>
      </c>
      <c r="M16" s="124" t="s">
        <v>191</v>
      </c>
      <c r="N16" s="143" t="s">
        <v>58</v>
      </c>
      <c r="O16" s="144" t="s">
        <v>187</v>
      </c>
      <c r="P16" s="164"/>
      <c r="Q16" s="146">
        <f>'Katılımcı Değerlendirmeleri'!BK17</f>
        <v>3</v>
      </c>
      <c r="R16" s="146">
        <f>'Katılımcı Değerlendirmeleri'!BK51</f>
        <v>3</v>
      </c>
      <c r="S16" s="147">
        <f t="shared" si="3"/>
        <v>9</v>
      </c>
      <c r="T16" s="148" t="str">
        <f t="shared" si="4"/>
        <v>ORTA</v>
      </c>
      <c r="U16" s="149" t="s">
        <v>318</v>
      </c>
      <c r="V16" s="150" t="s">
        <v>292</v>
      </c>
      <c r="W16" s="148">
        <f t="shared" si="1"/>
        <v>0.4</v>
      </c>
      <c r="X16" s="148" t="s">
        <v>189</v>
      </c>
      <c r="Y16" s="151">
        <f t="shared" si="0"/>
        <v>3.6</v>
      </c>
      <c r="Z16" s="152" t="str">
        <f t="shared" si="2"/>
        <v>DÜŞÜK</v>
      </c>
      <c r="AA16" s="122" t="s">
        <v>347</v>
      </c>
      <c r="AB16" s="124" t="s">
        <v>295</v>
      </c>
      <c r="AC16" s="122" t="s">
        <v>412</v>
      </c>
      <c r="AD16" s="124" t="s">
        <v>296</v>
      </c>
      <c r="AE16" s="122" t="s">
        <v>452</v>
      </c>
      <c r="AF16" s="166"/>
      <c r="AG16" s="122" t="s">
        <v>190</v>
      </c>
      <c r="AH16" s="122" t="s">
        <v>346</v>
      </c>
      <c r="AI16" s="122" t="s">
        <v>389</v>
      </c>
      <c r="AJ16" s="153">
        <v>45658</v>
      </c>
      <c r="AK16" s="154">
        <v>46022</v>
      </c>
      <c r="AL16" s="141"/>
      <c r="AM16" s="155" t="s">
        <v>465</v>
      </c>
      <c r="AN16" s="156"/>
      <c r="AO16" s="156"/>
      <c r="AP16" s="15"/>
      <c r="AQ16" s="13" t="s">
        <v>385</v>
      </c>
      <c r="AR16" s="13" t="s">
        <v>385</v>
      </c>
      <c r="AS16" s="13" t="s">
        <v>385</v>
      </c>
      <c r="AW16" s="16"/>
    </row>
    <row r="17" spans="2:49" s="13" customFormat="1" ht="144.75" customHeight="1">
      <c r="B17" s="12"/>
      <c r="C17" s="169" t="s">
        <v>245</v>
      </c>
      <c r="D17" s="123" t="s">
        <v>213</v>
      </c>
      <c r="E17" s="123" t="s">
        <v>218</v>
      </c>
      <c r="F17" s="123" t="s">
        <v>219</v>
      </c>
      <c r="G17" s="166"/>
      <c r="H17" s="124" t="s">
        <v>259</v>
      </c>
      <c r="I17" s="124" t="s">
        <v>186</v>
      </c>
      <c r="J17" s="123" t="s">
        <v>286</v>
      </c>
      <c r="K17" s="168" t="s">
        <v>163</v>
      </c>
      <c r="L17" s="125" t="s">
        <v>305</v>
      </c>
      <c r="M17" s="125" t="s">
        <v>191</v>
      </c>
      <c r="N17" s="158" t="s">
        <v>58</v>
      </c>
      <c r="O17" s="159" t="s">
        <v>187</v>
      </c>
      <c r="P17" s="164"/>
      <c r="Q17" s="146">
        <f>'Katılımcı Değerlendirmeleri'!BK18</f>
        <v>3</v>
      </c>
      <c r="R17" s="146">
        <f>'Katılımcı Değerlendirmeleri'!BK52</f>
        <v>3</v>
      </c>
      <c r="S17" s="147">
        <f t="shared" si="3"/>
        <v>9</v>
      </c>
      <c r="T17" s="148" t="str">
        <f t="shared" si="4"/>
        <v>ORTA</v>
      </c>
      <c r="U17" s="149" t="s">
        <v>425</v>
      </c>
      <c r="V17" s="165" t="s">
        <v>188</v>
      </c>
      <c r="W17" s="160">
        <f t="shared" si="1"/>
        <v>0.1</v>
      </c>
      <c r="X17" s="160" t="s">
        <v>189</v>
      </c>
      <c r="Y17" s="161">
        <f t="shared" si="0"/>
        <v>0.9</v>
      </c>
      <c r="Z17" s="162" t="str">
        <f t="shared" si="2"/>
        <v>ÇOK DÜŞÜK</v>
      </c>
      <c r="AA17" s="123" t="s">
        <v>463</v>
      </c>
      <c r="AB17" s="124" t="s">
        <v>295</v>
      </c>
      <c r="AC17" s="123" t="s">
        <v>426</v>
      </c>
      <c r="AD17" s="124" t="s">
        <v>296</v>
      </c>
      <c r="AE17" s="122" t="s">
        <v>452</v>
      </c>
      <c r="AF17" s="166"/>
      <c r="AG17" s="123" t="s">
        <v>190</v>
      </c>
      <c r="AH17" s="123" t="s">
        <v>457</v>
      </c>
      <c r="AI17" s="123" t="s">
        <v>406</v>
      </c>
      <c r="AJ17" s="167">
        <v>45658</v>
      </c>
      <c r="AK17" s="163">
        <v>46022</v>
      </c>
      <c r="AL17" s="141"/>
      <c r="AM17" s="123" t="s">
        <v>465</v>
      </c>
      <c r="AN17" s="125"/>
      <c r="AO17" s="125"/>
      <c r="AP17" s="15"/>
      <c r="AQ17" s="13" t="s">
        <v>385</v>
      </c>
      <c r="AR17" s="13" t="s">
        <v>385</v>
      </c>
      <c r="AS17" s="13" t="s">
        <v>385</v>
      </c>
      <c r="AT17" s="14"/>
      <c r="AU17" s="14"/>
      <c r="AV17" s="14"/>
      <c r="AW17" s="17"/>
    </row>
    <row r="18" spans="2:49" s="13" customFormat="1" ht="129" customHeight="1">
      <c r="B18" s="12"/>
      <c r="C18" s="140" t="s">
        <v>245</v>
      </c>
      <c r="D18" s="123" t="s">
        <v>213</v>
      </c>
      <c r="E18" s="122" t="s">
        <v>220</v>
      </c>
      <c r="F18" s="122" t="s">
        <v>221</v>
      </c>
      <c r="G18" s="166"/>
      <c r="H18" s="124" t="s">
        <v>260</v>
      </c>
      <c r="I18" s="124" t="s">
        <v>186</v>
      </c>
      <c r="J18" s="122" t="s">
        <v>281</v>
      </c>
      <c r="K18" s="168" t="s">
        <v>164</v>
      </c>
      <c r="L18" s="122" t="s">
        <v>310</v>
      </c>
      <c r="M18" s="124" t="s">
        <v>191</v>
      </c>
      <c r="N18" s="143" t="s">
        <v>58</v>
      </c>
      <c r="O18" s="144" t="s">
        <v>187</v>
      </c>
      <c r="P18" s="164"/>
      <c r="Q18" s="146">
        <f>'Katılımcı Değerlendirmeleri'!BK19</f>
        <v>3</v>
      </c>
      <c r="R18" s="146">
        <f>'Katılımcı Değerlendirmeleri'!BK53</f>
        <v>3</v>
      </c>
      <c r="S18" s="147">
        <f t="shared" si="3"/>
        <v>9</v>
      </c>
      <c r="T18" s="148" t="str">
        <f t="shared" si="4"/>
        <v>ORTA</v>
      </c>
      <c r="U18" s="149" t="s">
        <v>427</v>
      </c>
      <c r="V18" s="150" t="s">
        <v>314</v>
      </c>
      <c r="W18" s="148">
        <f t="shared" si="1"/>
        <v>0.8</v>
      </c>
      <c r="X18" s="148" t="s">
        <v>189</v>
      </c>
      <c r="Y18" s="151">
        <f t="shared" si="0"/>
        <v>7.2</v>
      </c>
      <c r="Z18" s="152" t="str">
        <f t="shared" si="2"/>
        <v>ORTA</v>
      </c>
      <c r="AA18" s="122" t="s">
        <v>364</v>
      </c>
      <c r="AB18" s="124" t="s">
        <v>295</v>
      </c>
      <c r="AC18" s="122" t="s">
        <v>365</v>
      </c>
      <c r="AD18" s="124" t="s">
        <v>296</v>
      </c>
      <c r="AE18" s="122" t="s">
        <v>452</v>
      </c>
      <c r="AF18" s="166"/>
      <c r="AG18" s="122" t="s">
        <v>190</v>
      </c>
      <c r="AH18" s="149" t="s">
        <v>428</v>
      </c>
      <c r="AI18" s="122" t="s">
        <v>405</v>
      </c>
      <c r="AJ18" s="153">
        <v>45658</v>
      </c>
      <c r="AK18" s="154">
        <v>46022</v>
      </c>
      <c r="AL18" s="141"/>
      <c r="AM18" s="155" t="s">
        <v>465</v>
      </c>
      <c r="AN18" s="156"/>
      <c r="AO18" s="156"/>
      <c r="AP18" s="15"/>
      <c r="AQ18" s="13" t="s">
        <v>385</v>
      </c>
      <c r="AR18" s="13" t="s">
        <v>385</v>
      </c>
      <c r="AS18" s="13" t="s">
        <v>385</v>
      </c>
      <c r="AW18" s="16"/>
    </row>
    <row r="19" spans="2:49" s="13" customFormat="1" ht="129" customHeight="1">
      <c r="B19" s="12"/>
      <c r="C19" s="169" t="s">
        <v>245</v>
      </c>
      <c r="D19" s="123" t="s">
        <v>213</v>
      </c>
      <c r="E19" s="123" t="s">
        <v>222</v>
      </c>
      <c r="F19" s="123" t="s">
        <v>223</v>
      </c>
      <c r="G19" s="166"/>
      <c r="H19" s="124" t="s">
        <v>261</v>
      </c>
      <c r="I19" s="124" t="s">
        <v>186</v>
      </c>
      <c r="J19" s="123" t="s">
        <v>286</v>
      </c>
      <c r="K19" s="142" t="s">
        <v>165</v>
      </c>
      <c r="L19" s="123" t="s">
        <v>306</v>
      </c>
      <c r="M19" s="125" t="s">
        <v>191</v>
      </c>
      <c r="N19" s="158" t="s">
        <v>58</v>
      </c>
      <c r="O19" s="159" t="s">
        <v>187</v>
      </c>
      <c r="P19" s="164"/>
      <c r="Q19" s="146">
        <f>'Katılımcı Değerlendirmeleri'!BK20</f>
        <v>3</v>
      </c>
      <c r="R19" s="146">
        <f>'Katılımcı Değerlendirmeleri'!BK54</f>
        <v>3</v>
      </c>
      <c r="S19" s="147">
        <f t="shared" si="3"/>
        <v>9</v>
      </c>
      <c r="T19" s="148" t="str">
        <f t="shared" si="4"/>
        <v>ORTA</v>
      </c>
      <c r="U19" s="149" t="s">
        <v>317</v>
      </c>
      <c r="V19" s="150" t="s">
        <v>314</v>
      </c>
      <c r="W19" s="160">
        <f t="shared" si="1"/>
        <v>0.8</v>
      </c>
      <c r="X19" s="160" t="s">
        <v>189</v>
      </c>
      <c r="Y19" s="161">
        <f t="shared" si="0"/>
        <v>7.2</v>
      </c>
      <c r="Z19" s="162" t="str">
        <f t="shared" si="2"/>
        <v>ORTA</v>
      </c>
      <c r="AA19" s="123" t="s">
        <v>306</v>
      </c>
      <c r="AB19" s="124" t="s">
        <v>295</v>
      </c>
      <c r="AC19" s="123" t="s">
        <v>373</v>
      </c>
      <c r="AD19" s="124" t="s">
        <v>296</v>
      </c>
      <c r="AE19" s="122" t="s">
        <v>452</v>
      </c>
      <c r="AF19" s="166"/>
      <c r="AG19" s="123" t="s">
        <v>190</v>
      </c>
      <c r="AH19" s="123" t="s">
        <v>456</v>
      </c>
      <c r="AI19" s="123" t="s">
        <v>409</v>
      </c>
      <c r="AJ19" s="167">
        <v>45658</v>
      </c>
      <c r="AK19" s="163">
        <v>46022</v>
      </c>
      <c r="AL19" s="141"/>
      <c r="AM19" s="123" t="s">
        <v>465</v>
      </c>
      <c r="AN19" s="125"/>
      <c r="AO19" s="125"/>
      <c r="AP19" s="15"/>
      <c r="AQ19" s="13" t="s">
        <v>385</v>
      </c>
      <c r="AR19" s="13" t="s">
        <v>385</v>
      </c>
      <c r="AS19" s="13" t="s">
        <v>385</v>
      </c>
      <c r="AT19" s="14"/>
      <c r="AU19" s="14"/>
      <c r="AV19" s="14"/>
      <c r="AW19" s="17"/>
    </row>
    <row r="20" spans="2:49" s="13" customFormat="1" ht="129" customHeight="1">
      <c r="B20" s="12"/>
      <c r="C20" s="140" t="s">
        <v>246</v>
      </c>
      <c r="D20" s="122" t="s">
        <v>224</v>
      </c>
      <c r="E20" s="122" t="s">
        <v>225</v>
      </c>
      <c r="F20" s="122" t="s">
        <v>226</v>
      </c>
      <c r="G20" s="166"/>
      <c r="H20" s="124" t="s">
        <v>262</v>
      </c>
      <c r="I20" s="124" t="s">
        <v>186</v>
      </c>
      <c r="J20" s="122" t="s">
        <v>286</v>
      </c>
      <c r="K20" s="168" t="s">
        <v>166</v>
      </c>
      <c r="L20" s="122" t="s">
        <v>300</v>
      </c>
      <c r="M20" s="124" t="s">
        <v>191</v>
      </c>
      <c r="N20" s="143" t="s">
        <v>61</v>
      </c>
      <c r="O20" s="144" t="s">
        <v>187</v>
      </c>
      <c r="P20" s="164"/>
      <c r="Q20" s="146">
        <f>'Katılımcı Değerlendirmeleri'!BK21</f>
        <v>4</v>
      </c>
      <c r="R20" s="146">
        <f>'Katılımcı Değerlendirmeleri'!BK55</f>
        <v>4</v>
      </c>
      <c r="S20" s="147">
        <f t="shared" si="3"/>
        <v>16</v>
      </c>
      <c r="T20" s="148" t="str">
        <f t="shared" si="4"/>
        <v xml:space="preserve"> YÜKSEK</v>
      </c>
      <c r="U20" s="149" t="s">
        <v>429</v>
      </c>
      <c r="V20" s="150" t="s">
        <v>314</v>
      </c>
      <c r="W20" s="148">
        <f t="shared" si="1"/>
        <v>0.8</v>
      </c>
      <c r="X20" s="148" t="s">
        <v>189</v>
      </c>
      <c r="Y20" s="151">
        <f t="shared" si="0"/>
        <v>12.8</v>
      </c>
      <c r="Z20" s="152" t="str">
        <f t="shared" si="2"/>
        <v xml:space="preserve"> YÜKSEK</v>
      </c>
      <c r="AA20" s="122" t="s">
        <v>166</v>
      </c>
      <c r="AB20" s="124" t="s">
        <v>295</v>
      </c>
      <c r="AC20" s="122" t="s">
        <v>366</v>
      </c>
      <c r="AD20" s="124" t="s">
        <v>296</v>
      </c>
      <c r="AE20" s="122" t="s">
        <v>452</v>
      </c>
      <c r="AF20" s="166"/>
      <c r="AG20" s="122" t="s">
        <v>190</v>
      </c>
      <c r="AH20" s="122" t="s">
        <v>455</v>
      </c>
      <c r="AI20" s="123" t="s">
        <v>409</v>
      </c>
      <c r="AJ20" s="153">
        <v>45658</v>
      </c>
      <c r="AK20" s="154">
        <v>46022</v>
      </c>
      <c r="AL20" s="141"/>
      <c r="AM20" s="155" t="s">
        <v>465</v>
      </c>
      <c r="AN20" s="156"/>
      <c r="AO20" s="156"/>
      <c r="AP20" s="15"/>
      <c r="AQ20" s="13" t="s">
        <v>385</v>
      </c>
      <c r="AR20" s="13" t="s">
        <v>385</v>
      </c>
      <c r="AS20" s="13" t="s">
        <v>385</v>
      </c>
      <c r="AW20" s="16"/>
    </row>
    <row r="21" spans="2:49" s="13" customFormat="1" ht="129" customHeight="1">
      <c r="B21" s="12"/>
      <c r="C21" s="169" t="s">
        <v>246</v>
      </c>
      <c r="D21" s="122" t="s">
        <v>224</v>
      </c>
      <c r="E21" s="123" t="s">
        <v>227</v>
      </c>
      <c r="F21" s="123" t="s">
        <v>228</v>
      </c>
      <c r="G21" s="166"/>
      <c r="H21" s="124" t="s">
        <v>263</v>
      </c>
      <c r="I21" s="124" t="s">
        <v>186</v>
      </c>
      <c r="J21" s="123" t="s">
        <v>280</v>
      </c>
      <c r="K21" s="168" t="s">
        <v>167</v>
      </c>
      <c r="L21" s="123" t="s">
        <v>367</v>
      </c>
      <c r="M21" s="125" t="s">
        <v>191</v>
      </c>
      <c r="N21" s="158" t="s">
        <v>57</v>
      </c>
      <c r="O21" s="159" t="s">
        <v>187</v>
      </c>
      <c r="P21" s="164"/>
      <c r="Q21" s="146">
        <f>'Katılımcı Değerlendirmeleri'!BK22</f>
        <v>2</v>
      </c>
      <c r="R21" s="146">
        <f>'Katılımcı Değerlendirmeleri'!BK56</f>
        <v>2</v>
      </c>
      <c r="S21" s="147">
        <f t="shared" si="3"/>
        <v>4</v>
      </c>
      <c r="T21" s="148" t="str">
        <f t="shared" si="4"/>
        <v>DÜŞÜK</v>
      </c>
      <c r="U21" s="149" t="s">
        <v>316</v>
      </c>
      <c r="V21" s="150" t="s">
        <v>292</v>
      </c>
      <c r="W21" s="160">
        <f t="shared" si="1"/>
        <v>0.4</v>
      </c>
      <c r="X21" s="160" t="s">
        <v>189</v>
      </c>
      <c r="Y21" s="161">
        <f t="shared" si="0"/>
        <v>1.6</v>
      </c>
      <c r="Z21" s="162" t="str">
        <f t="shared" si="2"/>
        <v>ÇOK DÜŞÜK</v>
      </c>
      <c r="AA21" s="123" t="s">
        <v>368</v>
      </c>
      <c r="AB21" s="124" t="s">
        <v>295</v>
      </c>
      <c r="AC21" s="123" t="s">
        <v>316</v>
      </c>
      <c r="AD21" s="124" t="s">
        <v>296</v>
      </c>
      <c r="AE21" s="122" t="s">
        <v>452</v>
      </c>
      <c r="AF21" s="166"/>
      <c r="AG21" s="123" t="s">
        <v>190</v>
      </c>
      <c r="AH21" s="123" t="s">
        <v>430</v>
      </c>
      <c r="AI21" s="123" t="s">
        <v>409</v>
      </c>
      <c r="AJ21" s="167">
        <v>45658</v>
      </c>
      <c r="AK21" s="163">
        <v>46022</v>
      </c>
      <c r="AL21" s="141"/>
      <c r="AM21" s="123" t="s">
        <v>465</v>
      </c>
      <c r="AN21" s="125"/>
      <c r="AO21" s="125"/>
      <c r="AP21" s="15"/>
      <c r="AQ21" s="13" t="s">
        <v>385</v>
      </c>
      <c r="AR21" s="13" t="s">
        <v>385</v>
      </c>
      <c r="AS21" s="13" t="s">
        <v>385</v>
      </c>
      <c r="AT21" s="14"/>
      <c r="AU21" s="14"/>
      <c r="AV21" s="14"/>
      <c r="AW21" s="17"/>
    </row>
    <row r="22" spans="2:49" s="13" customFormat="1" ht="129" customHeight="1">
      <c r="B22" s="12"/>
      <c r="C22" s="140" t="s">
        <v>246</v>
      </c>
      <c r="D22" s="122" t="s">
        <v>224</v>
      </c>
      <c r="E22" s="122" t="s">
        <v>229</v>
      </c>
      <c r="F22" s="122" t="s">
        <v>230</v>
      </c>
      <c r="G22" s="166"/>
      <c r="H22" s="124" t="s">
        <v>264</v>
      </c>
      <c r="I22" s="124" t="s">
        <v>186</v>
      </c>
      <c r="J22" s="122" t="s">
        <v>280</v>
      </c>
      <c r="K22" s="168" t="s">
        <v>168</v>
      </c>
      <c r="L22" s="122" t="s">
        <v>369</v>
      </c>
      <c r="M22" s="124" t="s">
        <v>191</v>
      </c>
      <c r="N22" s="143" t="s">
        <v>58</v>
      </c>
      <c r="O22" s="144" t="s">
        <v>187</v>
      </c>
      <c r="P22" s="164"/>
      <c r="Q22" s="146">
        <f>'Katılımcı Değerlendirmeleri'!BK23</f>
        <v>3</v>
      </c>
      <c r="R22" s="146">
        <f>'Katılımcı Değerlendirmeleri'!BK57</f>
        <v>3</v>
      </c>
      <c r="S22" s="147">
        <f t="shared" si="3"/>
        <v>9</v>
      </c>
      <c r="T22" s="148" t="str">
        <f t="shared" si="4"/>
        <v>ORTA</v>
      </c>
      <c r="U22" s="149" t="s">
        <v>371</v>
      </c>
      <c r="V22" s="165" t="s">
        <v>188</v>
      </c>
      <c r="W22" s="148">
        <f t="shared" si="1"/>
        <v>0.1</v>
      </c>
      <c r="X22" s="148" t="s">
        <v>189</v>
      </c>
      <c r="Y22" s="151">
        <f t="shared" si="0"/>
        <v>0.9</v>
      </c>
      <c r="Z22" s="152" t="str">
        <f t="shared" si="2"/>
        <v>ÇOK DÜŞÜK</v>
      </c>
      <c r="AA22" s="122" t="s">
        <v>370</v>
      </c>
      <c r="AB22" s="124" t="s">
        <v>295</v>
      </c>
      <c r="AC22" s="122" t="s">
        <v>372</v>
      </c>
      <c r="AD22" s="124" t="s">
        <v>296</v>
      </c>
      <c r="AE22" s="122" t="s">
        <v>452</v>
      </c>
      <c r="AF22" s="166"/>
      <c r="AG22" s="122" t="s">
        <v>190</v>
      </c>
      <c r="AH22" s="122" t="s">
        <v>431</v>
      </c>
      <c r="AI22" s="122" t="s">
        <v>408</v>
      </c>
      <c r="AJ22" s="153">
        <v>45658</v>
      </c>
      <c r="AK22" s="154">
        <v>46022</v>
      </c>
      <c r="AL22" s="141"/>
      <c r="AM22" s="155" t="s">
        <v>465</v>
      </c>
      <c r="AN22" s="156"/>
      <c r="AO22" s="156"/>
      <c r="AP22" s="15"/>
      <c r="AQ22" s="13" t="s">
        <v>385</v>
      </c>
      <c r="AR22" s="13" t="s">
        <v>385</v>
      </c>
      <c r="AS22" s="13" t="s">
        <v>385</v>
      </c>
      <c r="AW22" s="16"/>
    </row>
    <row r="23" spans="2:49" s="13" customFormat="1" ht="129" customHeight="1">
      <c r="B23" s="12"/>
      <c r="C23" s="169" t="s">
        <v>246</v>
      </c>
      <c r="D23" s="122" t="s">
        <v>224</v>
      </c>
      <c r="E23" s="123" t="s">
        <v>231</v>
      </c>
      <c r="F23" s="123" t="s">
        <v>232</v>
      </c>
      <c r="G23" s="166"/>
      <c r="H23" s="124" t="s">
        <v>265</v>
      </c>
      <c r="I23" s="124" t="s">
        <v>186</v>
      </c>
      <c r="J23" s="123" t="s">
        <v>278</v>
      </c>
      <c r="K23" s="168" t="s">
        <v>169</v>
      </c>
      <c r="L23" s="123" t="s">
        <v>311</v>
      </c>
      <c r="M23" s="125" t="s">
        <v>191</v>
      </c>
      <c r="N23" s="158" t="s">
        <v>61</v>
      </c>
      <c r="O23" s="159" t="s">
        <v>187</v>
      </c>
      <c r="P23" s="164"/>
      <c r="Q23" s="146">
        <f>'Katılımcı Değerlendirmeleri'!BK24</f>
        <v>4</v>
      </c>
      <c r="R23" s="146">
        <f>'Katılımcı Değerlendirmeleri'!BK58</f>
        <v>4</v>
      </c>
      <c r="S23" s="147">
        <f t="shared" si="3"/>
        <v>16</v>
      </c>
      <c r="T23" s="148" t="str">
        <f t="shared" si="4"/>
        <v xml:space="preserve"> YÜKSEK</v>
      </c>
      <c r="U23" s="149" t="s">
        <v>315</v>
      </c>
      <c r="V23" s="150" t="s">
        <v>292</v>
      </c>
      <c r="W23" s="160">
        <f t="shared" si="1"/>
        <v>0.4</v>
      </c>
      <c r="X23" s="160" t="s">
        <v>189</v>
      </c>
      <c r="Y23" s="161">
        <f t="shared" si="0"/>
        <v>6.4</v>
      </c>
      <c r="Z23" s="162" t="str">
        <f t="shared" si="2"/>
        <v>ORTA</v>
      </c>
      <c r="AA23" s="123" t="s">
        <v>311</v>
      </c>
      <c r="AB23" s="124" t="s">
        <v>295</v>
      </c>
      <c r="AC23" s="123" t="s">
        <v>363</v>
      </c>
      <c r="AD23" s="124" t="s">
        <v>296</v>
      </c>
      <c r="AE23" s="122" t="s">
        <v>452</v>
      </c>
      <c r="AF23" s="166"/>
      <c r="AG23" s="123" t="s">
        <v>190</v>
      </c>
      <c r="AH23" s="123" t="s">
        <v>462</v>
      </c>
      <c r="AI23" s="123" t="s">
        <v>402</v>
      </c>
      <c r="AJ23" s="167">
        <v>45658</v>
      </c>
      <c r="AK23" s="163">
        <v>46022</v>
      </c>
      <c r="AL23" s="141"/>
      <c r="AM23" s="123" t="s">
        <v>465</v>
      </c>
      <c r="AN23" s="125"/>
      <c r="AO23" s="125"/>
      <c r="AP23" s="15"/>
      <c r="AQ23" s="13" t="s">
        <v>385</v>
      </c>
      <c r="AR23" s="13" t="s">
        <v>385</v>
      </c>
      <c r="AS23" s="13" t="s">
        <v>385</v>
      </c>
      <c r="AT23" s="14"/>
      <c r="AU23" s="14"/>
      <c r="AV23" s="14"/>
      <c r="AW23" s="17"/>
    </row>
    <row r="24" spans="2:49" s="13" customFormat="1" ht="129" customHeight="1">
      <c r="B24" s="12"/>
      <c r="C24" s="140" t="s">
        <v>246</v>
      </c>
      <c r="D24" s="122" t="s">
        <v>224</v>
      </c>
      <c r="E24" s="122" t="s">
        <v>233</v>
      </c>
      <c r="F24" s="122" t="s">
        <v>234</v>
      </c>
      <c r="G24" s="166"/>
      <c r="H24" s="124" t="s">
        <v>266</v>
      </c>
      <c r="I24" s="124" t="s">
        <v>186</v>
      </c>
      <c r="J24" s="122" t="s">
        <v>278</v>
      </c>
      <c r="K24" s="168" t="s">
        <v>170</v>
      </c>
      <c r="L24" s="124" t="s">
        <v>432</v>
      </c>
      <c r="M24" s="124" t="s">
        <v>191</v>
      </c>
      <c r="N24" s="143" t="s">
        <v>61</v>
      </c>
      <c r="O24" s="144" t="s">
        <v>187</v>
      </c>
      <c r="P24" s="164"/>
      <c r="Q24" s="146">
        <f>'Katılımcı Değerlendirmeleri'!BK25</f>
        <v>4</v>
      </c>
      <c r="R24" s="146">
        <f>'Katılımcı Değerlendirmeleri'!BK59</f>
        <v>3</v>
      </c>
      <c r="S24" s="147">
        <f t="shared" si="3"/>
        <v>12</v>
      </c>
      <c r="T24" s="148" t="str">
        <f t="shared" si="4"/>
        <v xml:space="preserve"> YÜKSEK</v>
      </c>
      <c r="U24" s="149" t="s">
        <v>433</v>
      </c>
      <c r="V24" s="150" t="s">
        <v>292</v>
      </c>
      <c r="W24" s="148">
        <f t="shared" si="1"/>
        <v>0.4</v>
      </c>
      <c r="X24" s="148" t="s">
        <v>189</v>
      </c>
      <c r="Y24" s="151">
        <f t="shared" si="0"/>
        <v>4.8000000000000007</v>
      </c>
      <c r="Z24" s="152" t="str">
        <f t="shared" si="2"/>
        <v>DÜŞÜK</v>
      </c>
      <c r="AA24" s="122" t="s">
        <v>362</v>
      </c>
      <c r="AB24" s="124" t="s">
        <v>295</v>
      </c>
      <c r="AC24" s="122" t="s">
        <v>361</v>
      </c>
      <c r="AD24" s="124" t="s">
        <v>296</v>
      </c>
      <c r="AE24" s="122" t="s">
        <v>452</v>
      </c>
      <c r="AF24" s="166"/>
      <c r="AG24" s="122" t="s">
        <v>190</v>
      </c>
      <c r="AH24" s="149" t="s">
        <v>433</v>
      </c>
      <c r="AI24" s="123" t="s">
        <v>454</v>
      </c>
      <c r="AJ24" s="153">
        <v>45658</v>
      </c>
      <c r="AK24" s="154">
        <v>46022</v>
      </c>
      <c r="AL24" s="141"/>
      <c r="AM24" s="155" t="s">
        <v>465</v>
      </c>
      <c r="AN24" s="156"/>
      <c r="AO24" s="156"/>
      <c r="AP24" s="15"/>
      <c r="AQ24" s="13" t="s">
        <v>385</v>
      </c>
      <c r="AR24" s="13" t="s">
        <v>385</v>
      </c>
      <c r="AS24" s="13" t="s">
        <v>385</v>
      </c>
      <c r="AW24" s="16"/>
    </row>
    <row r="25" spans="2:49" s="13" customFormat="1" ht="129" customHeight="1">
      <c r="B25" s="12"/>
      <c r="C25" s="140" t="s">
        <v>246</v>
      </c>
      <c r="D25" s="122" t="s">
        <v>224</v>
      </c>
      <c r="E25" s="123" t="s">
        <v>227</v>
      </c>
      <c r="F25" s="123" t="s">
        <v>228</v>
      </c>
      <c r="G25" s="166"/>
      <c r="H25" s="124" t="s">
        <v>267</v>
      </c>
      <c r="I25" s="124" t="s">
        <v>186</v>
      </c>
      <c r="J25" s="123" t="s">
        <v>280</v>
      </c>
      <c r="K25" s="122" t="s">
        <v>171</v>
      </c>
      <c r="L25" s="123" t="s">
        <v>313</v>
      </c>
      <c r="M25" s="125" t="s">
        <v>191</v>
      </c>
      <c r="N25" s="158" t="s">
        <v>58</v>
      </c>
      <c r="O25" s="159" t="s">
        <v>291</v>
      </c>
      <c r="P25" s="164"/>
      <c r="Q25" s="146">
        <f>'Katılımcı Değerlendirmeleri'!BK26</f>
        <v>3</v>
      </c>
      <c r="R25" s="146">
        <f>'Katılımcı Değerlendirmeleri'!BK60</f>
        <v>2</v>
      </c>
      <c r="S25" s="147">
        <f t="shared" si="3"/>
        <v>6</v>
      </c>
      <c r="T25" s="148" t="str">
        <f t="shared" si="4"/>
        <v>ORTA</v>
      </c>
      <c r="U25" s="149" t="s">
        <v>358</v>
      </c>
      <c r="V25" s="150" t="s">
        <v>314</v>
      </c>
      <c r="W25" s="160">
        <f t="shared" si="1"/>
        <v>0.8</v>
      </c>
      <c r="X25" s="160" t="s">
        <v>189</v>
      </c>
      <c r="Y25" s="161">
        <f t="shared" si="0"/>
        <v>4.8000000000000007</v>
      </c>
      <c r="Z25" s="162" t="str">
        <f t="shared" si="2"/>
        <v>DÜŞÜK</v>
      </c>
      <c r="AA25" s="123" t="s">
        <v>359</v>
      </c>
      <c r="AB25" s="124" t="s">
        <v>295</v>
      </c>
      <c r="AC25" s="123" t="s">
        <v>360</v>
      </c>
      <c r="AD25" s="124" t="s">
        <v>296</v>
      </c>
      <c r="AE25" s="122" t="s">
        <v>452</v>
      </c>
      <c r="AF25" s="166"/>
      <c r="AG25" s="123" t="s">
        <v>190</v>
      </c>
      <c r="AH25" s="123" t="s">
        <v>391</v>
      </c>
      <c r="AI25" s="123" t="s">
        <v>389</v>
      </c>
      <c r="AJ25" s="167">
        <v>45658</v>
      </c>
      <c r="AK25" s="163">
        <v>46022</v>
      </c>
      <c r="AL25" s="141"/>
      <c r="AM25" s="123" t="s">
        <v>465</v>
      </c>
      <c r="AN25" s="125"/>
      <c r="AO25" s="125"/>
      <c r="AP25" s="15"/>
      <c r="AQ25" s="13" t="s">
        <v>385</v>
      </c>
      <c r="AR25" s="13" t="s">
        <v>385</v>
      </c>
      <c r="AS25" s="13" t="s">
        <v>385</v>
      </c>
      <c r="AT25" s="14"/>
      <c r="AU25" s="14"/>
      <c r="AV25" s="14"/>
      <c r="AW25" s="17"/>
    </row>
    <row r="26" spans="2:49" s="13" customFormat="1" ht="129" customHeight="1">
      <c r="B26" s="12"/>
      <c r="C26" s="122" t="s">
        <v>243</v>
      </c>
      <c r="D26" s="122" t="s">
        <v>235</v>
      </c>
      <c r="E26" s="122" t="s">
        <v>198</v>
      </c>
      <c r="F26" s="122" t="s">
        <v>236</v>
      </c>
      <c r="G26" s="166"/>
      <c r="H26" s="124" t="s">
        <v>268</v>
      </c>
      <c r="I26" s="124" t="s">
        <v>186</v>
      </c>
      <c r="J26" s="122" t="s">
        <v>278</v>
      </c>
      <c r="K26" s="168" t="s">
        <v>172</v>
      </c>
      <c r="L26" s="122" t="s">
        <v>299</v>
      </c>
      <c r="M26" s="124" t="s">
        <v>191</v>
      </c>
      <c r="N26" s="143" t="s">
        <v>57</v>
      </c>
      <c r="O26" s="144" t="s">
        <v>291</v>
      </c>
      <c r="P26" s="164"/>
      <c r="Q26" s="146">
        <f>'Katılımcı Değerlendirmeleri'!BK27</f>
        <v>2</v>
      </c>
      <c r="R26" s="146">
        <f>'Katılımcı Değerlendirmeleri'!BK61</f>
        <v>2</v>
      </c>
      <c r="S26" s="147">
        <f t="shared" si="3"/>
        <v>4</v>
      </c>
      <c r="T26" s="148" t="str">
        <f t="shared" si="4"/>
        <v>DÜŞÜK</v>
      </c>
      <c r="U26" s="149" t="s">
        <v>434</v>
      </c>
      <c r="V26" s="150" t="s">
        <v>292</v>
      </c>
      <c r="W26" s="148">
        <f t="shared" si="1"/>
        <v>0.4</v>
      </c>
      <c r="X26" s="148" t="s">
        <v>189</v>
      </c>
      <c r="Y26" s="151">
        <f t="shared" si="0"/>
        <v>1.6</v>
      </c>
      <c r="Z26" s="152" t="str">
        <f t="shared" si="2"/>
        <v>ÇOK DÜŞÜK</v>
      </c>
      <c r="AA26" s="122" t="s">
        <v>348</v>
      </c>
      <c r="AB26" s="124" t="s">
        <v>295</v>
      </c>
      <c r="AC26" s="123" t="s">
        <v>326</v>
      </c>
      <c r="AD26" s="124" t="s">
        <v>296</v>
      </c>
      <c r="AE26" s="122" t="s">
        <v>452</v>
      </c>
      <c r="AF26" s="166"/>
      <c r="AG26" s="122" t="s">
        <v>190</v>
      </c>
      <c r="AH26" s="122" t="s">
        <v>392</v>
      </c>
      <c r="AI26" s="122" t="s">
        <v>390</v>
      </c>
      <c r="AJ26" s="153">
        <v>45658</v>
      </c>
      <c r="AK26" s="154">
        <v>46022</v>
      </c>
      <c r="AL26" s="141"/>
      <c r="AM26" s="155" t="s">
        <v>465</v>
      </c>
      <c r="AN26" s="156"/>
      <c r="AO26" s="156"/>
      <c r="AP26" s="15"/>
      <c r="AQ26" s="13" t="s">
        <v>385</v>
      </c>
      <c r="AR26" s="13" t="s">
        <v>385</v>
      </c>
      <c r="AS26" s="13" t="s">
        <v>385</v>
      </c>
      <c r="AW26" s="16"/>
    </row>
    <row r="27" spans="2:49" s="13" customFormat="1" ht="129" customHeight="1">
      <c r="B27" s="12"/>
      <c r="C27" s="140" t="s">
        <v>243</v>
      </c>
      <c r="D27" s="122" t="s">
        <v>235</v>
      </c>
      <c r="E27" s="123" t="s">
        <v>200</v>
      </c>
      <c r="F27" s="123" t="s">
        <v>201</v>
      </c>
      <c r="G27" s="166"/>
      <c r="H27" s="124" t="s">
        <v>269</v>
      </c>
      <c r="I27" s="124" t="s">
        <v>186</v>
      </c>
      <c r="J27" s="123" t="s">
        <v>287</v>
      </c>
      <c r="K27" s="122" t="s">
        <v>173</v>
      </c>
      <c r="L27" s="123" t="s">
        <v>435</v>
      </c>
      <c r="M27" s="125" t="s">
        <v>191</v>
      </c>
      <c r="N27" s="158" t="s">
        <v>58</v>
      </c>
      <c r="O27" s="159" t="s">
        <v>291</v>
      </c>
      <c r="P27" s="164"/>
      <c r="Q27" s="146">
        <f>'Katılımcı Değerlendirmeleri'!BK28</f>
        <v>3</v>
      </c>
      <c r="R27" s="146">
        <f>'Katılımcı Değerlendirmeleri'!BK62</f>
        <v>3</v>
      </c>
      <c r="S27" s="147">
        <f t="shared" si="3"/>
        <v>9</v>
      </c>
      <c r="T27" s="148" t="str">
        <f t="shared" si="4"/>
        <v>ORTA</v>
      </c>
      <c r="U27" s="149" t="s">
        <v>436</v>
      </c>
      <c r="V27" s="150" t="s">
        <v>292</v>
      </c>
      <c r="W27" s="160">
        <f t="shared" si="1"/>
        <v>0.4</v>
      </c>
      <c r="X27" s="160" t="s">
        <v>189</v>
      </c>
      <c r="Y27" s="161">
        <f t="shared" si="0"/>
        <v>3.6</v>
      </c>
      <c r="Z27" s="162" t="str">
        <f t="shared" si="2"/>
        <v>DÜŞÜK</v>
      </c>
      <c r="AA27" s="123" t="s">
        <v>397</v>
      </c>
      <c r="AB27" s="124" t="s">
        <v>295</v>
      </c>
      <c r="AC27" s="123" t="s">
        <v>413</v>
      </c>
      <c r="AD27" s="124" t="s">
        <v>296</v>
      </c>
      <c r="AE27" s="122" t="s">
        <v>452</v>
      </c>
      <c r="AF27" s="166"/>
      <c r="AG27" s="123" t="s">
        <v>190</v>
      </c>
      <c r="AH27" s="123" t="s">
        <v>437</v>
      </c>
      <c r="AI27" s="123" t="s">
        <v>438</v>
      </c>
      <c r="AJ27" s="167">
        <v>45658</v>
      </c>
      <c r="AK27" s="163">
        <v>46022</v>
      </c>
      <c r="AL27" s="141"/>
      <c r="AM27" s="123" t="s">
        <v>465</v>
      </c>
      <c r="AN27" s="125"/>
      <c r="AO27" s="125"/>
      <c r="AP27" s="15"/>
      <c r="AQ27" s="13" t="s">
        <v>385</v>
      </c>
      <c r="AR27" s="13" t="s">
        <v>385</v>
      </c>
      <c r="AS27" s="13" t="s">
        <v>385</v>
      </c>
      <c r="AT27" s="14"/>
      <c r="AU27" s="14"/>
      <c r="AV27" s="14"/>
      <c r="AW27" s="17"/>
    </row>
    <row r="28" spans="2:49" s="13" customFormat="1" ht="145.5" customHeight="1">
      <c r="B28" s="12"/>
      <c r="C28" s="140" t="s">
        <v>182</v>
      </c>
      <c r="D28" s="122" t="s">
        <v>192</v>
      </c>
      <c r="E28" s="122" t="s">
        <v>195</v>
      </c>
      <c r="F28" s="122" t="s">
        <v>237</v>
      </c>
      <c r="G28" s="166"/>
      <c r="H28" s="124" t="s">
        <v>270</v>
      </c>
      <c r="I28" s="124" t="s">
        <v>186</v>
      </c>
      <c r="J28" s="122" t="s">
        <v>288</v>
      </c>
      <c r="K28" s="157" t="s">
        <v>174</v>
      </c>
      <c r="L28" s="122" t="s">
        <v>439</v>
      </c>
      <c r="M28" s="124" t="s">
        <v>191</v>
      </c>
      <c r="N28" s="143" t="s">
        <v>57</v>
      </c>
      <c r="O28" s="144" t="s">
        <v>291</v>
      </c>
      <c r="P28" s="164"/>
      <c r="Q28" s="146">
        <f>'Katılımcı Değerlendirmeleri'!BK29</f>
        <v>2</v>
      </c>
      <c r="R28" s="146">
        <f>'Katılımcı Değerlendirmeleri'!BK63</f>
        <v>2</v>
      </c>
      <c r="S28" s="147">
        <f t="shared" si="3"/>
        <v>4</v>
      </c>
      <c r="T28" s="148" t="str">
        <f t="shared" si="4"/>
        <v>DÜŞÜK</v>
      </c>
      <c r="U28" s="149" t="s">
        <v>381</v>
      </c>
      <c r="V28" s="150" t="s">
        <v>292</v>
      </c>
      <c r="W28" s="148">
        <f t="shared" si="1"/>
        <v>0.4</v>
      </c>
      <c r="X28" s="148" t="s">
        <v>189</v>
      </c>
      <c r="Y28" s="151">
        <f t="shared" si="0"/>
        <v>1.6</v>
      </c>
      <c r="Z28" s="152" t="str">
        <f t="shared" si="2"/>
        <v>ÇOK DÜŞÜK</v>
      </c>
      <c r="AA28" s="122" t="s">
        <v>357</v>
      </c>
      <c r="AB28" s="124" t="s">
        <v>295</v>
      </c>
      <c r="AC28" s="123" t="s">
        <v>355</v>
      </c>
      <c r="AD28" s="124" t="s">
        <v>296</v>
      </c>
      <c r="AE28" s="122" t="s">
        <v>452</v>
      </c>
      <c r="AF28" s="166"/>
      <c r="AG28" s="122" t="s">
        <v>190</v>
      </c>
      <c r="AH28" s="122" t="s">
        <v>384</v>
      </c>
      <c r="AI28" s="122" t="s">
        <v>398</v>
      </c>
      <c r="AJ28" s="153">
        <v>45658</v>
      </c>
      <c r="AK28" s="154">
        <v>46022</v>
      </c>
      <c r="AL28" s="141"/>
      <c r="AM28" s="155" t="s">
        <v>465</v>
      </c>
      <c r="AN28" s="156"/>
      <c r="AO28" s="156"/>
      <c r="AP28" s="15"/>
      <c r="AQ28" s="13" t="s">
        <v>385</v>
      </c>
      <c r="AR28" s="13" t="s">
        <v>385</v>
      </c>
      <c r="AS28" s="13" t="s">
        <v>385</v>
      </c>
      <c r="AW28" s="16"/>
    </row>
    <row r="29" spans="2:49" s="13" customFormat="1" ht="228" customHeight="1">
      <c r="B29" s="12"/>
      <c r="C29" s="169" t="s">
        <v>182</v>
      </c>
      <c r="D29" s="122" t="s">
        <v>192</v>
      </c>
      <c r="E29" s="123" t="s">
        <v>193</v>
      </c>
      <c r="F29" s="123" t="s">
        <v>238</v>
      </c>
      <c r="G29" s="166"/>
      <c r="H29" s="124" t="s">
        <v>271</v>
      </c>
      <c r="I29" s="124" t="s">
        <v>186</v>
      </c>
      <c r="J29" s="123" t="s">
        <v>289</v>
      </c>
      <c r="K29" s="157" t="s">
        <v>175</v>
      </c>
      <c r="L29" s="123" t="s">
        <v>440</v>
      </c>
      <c r="M29" s="125" t="s">
        <v>191</v>
      </c>
      <c r="N29" s="158" t="s">
        <v>58</v>
      </c>
      <c r="O29" s="159" t="s">
        <v>291</v>
      </c>
      <c r="P29" s="164"/>
      <c r="Q29" s="146">
        <f>'Katılımcı Değerlendirmeleri'!BK30</f>
        <v>3</v>
      </c>
      <c r="R29" s="146">
        <f>'Katılımcı Değerlendirmeleri'!BK64</f>
        <v>3</v>
      </c>
      <c r="S29" s="147">
        <f t="shared" si="3"/>
        <v>9</v>
      </c>
      <c r="T29" s="148" t="str">
        <f t="shared" si="4"/>
        <v>ORTA</v>
      </c>
      <c r="U29" s="149" t="s">
        <v>354</v>
      </c>
      <c r="V29" s="165" t="s">
        <v>188</v>
      </c>
      <c r="W29" s="160">
        <f t="shared" si="1"/>
        <v>0.1</v>
      </c>
      <c r="X29" s="160" t="s">
        <v>189</v>
      </c>
      <c r="Y29" s="161">
        <f t="shared" si="0"/>
        <v>0.9</v>
      </c>
      <c r="Z29" s="162" t="str">
        <f t="shared" si="2"/>
        <v>ÇOK DÜŞÜK</v>
      </c>
      <c r="AA29" s="123" t="s">
        <v>356</v>
      </c>
      <c r="AB29" s="124" t="s">
        <v>295</v>
      </c>
      <c r="AC29" s="123" t="s">
        <v>355</v>
      </c>
      <c r="AD29" s="124" t="s">
        <v>296</v>
      </c>
      <c r="AE29" s="122" t="s">
        <v>452</v>
      </c>
      <c r="AF29" s="166"/>
      <c r="AG29" s="123" t="s">
        <v>190</v>
      </c>
      <c r="AH29" s="123" t="s">
        <v>380</v>
      </c>
      <c r="AI29" s="123" t="s">
        <v>395</v>
      </c>
      <c r="AJ29" s="167">
        <v>45658</v>
      </c>
      <c r="AK29" s="163">
        <v>46022</v>
      </c>
      <c r="AL29" s="141"/>
      <c r="AM29" s="123" t="s">
        <v>465</v>
      </c>
      <c r="AN29" s="125"/>
      <c r="AO29" s="125"/>
      <c r="AP29" s="15"/>
      <c r="AQ29" s="13" t="s">
        <v>385</v>
      </c>
      <c r="AR29" s="13" t="s">
        <v>385</v>
      </c>
      <c r="AS29" s="13" t="s">
        <v>385</v>
      </c>
      <c r="AT29" s="14"/>
      <c r="AU29" s="14"/>
      <c r="AV29" s="14"/>
      <c r="AW29" s="17"/>
    </row>
    <row r="30" spans="2:49" s="13" customFormat="1" ht="252.75" customHeight="1">
      <c r="B30" s="12"/>
      <c r="C30" s="140" t="s">
        <v>244</v>
      </c>
      <c r="D30" s="122" t="s">
        <v>204</v>
      </c>
      <c r="E30" s="122" t="s">
        <v>205</v>
      </c>
      <c r="F30" s="122" t="s">
        <v>239</v>
      </c>
      <c r="G30" s="166"/>
      <c r="H30" s="124" t="s">
        <v>272</v>
      </c>
      <c r="I30" s="124" t="s">
        <v>186</v>
      </c>
      <c r="J30" s="122" t="s">
        <v>281</v>
      </c>
      <c r="K30" s="157" t="s">
        <v>290</v>
      </c>
      <c r="L30" s="122" t="s">
        <v>441</v>
      </c>
      <c r="M30" s="124" t="s">
        <v>191</v>
      </c>
      <c r="N30" s="143" t="s">
        <v>61</v>
      </c>
      <c r="O30" s="144" t="s">
        <v>291</v>
      </c>
      <c r="P30" s="164"/>
      <c r="Q30" s="146">
        <f>'Katılımcı Değerlendirmeleri'!BK31</f>
        <v>4</v>
      </c>
      <c r="R30" s="146">
        <f>'Katılımcı Değerlendirmeleri'!BK65</f>
        <v>4</v>
      </c>
      <c r="S30" s="147">
        <f t="shared" si="3"/>
        <v>16</v>
      </c>
      <c r="T30" s="148" t="str">
        <f t="shared" si="4"/>
        <v xml:space="preserve"> YÜKSEK</v>
      </c>
      <c r="U30" s="149" t="s">
        <v>298</v>
      </c>
      <c r="V30" s="165" t="s">
        <v>188</v>
      </c>
      <c r="W30" s="148">
        <f t="shared" si="1"/>
        <v>0.1</v>
      </c>
      <c r="X30" s="148" t="s">
        <v>189</v>
      </c>
      <c r="Y30" s="151">
        <f t="shared" si="0"/>
        <v>1.6</v>
      </c>
      <c r="Z30" s="152" t="str">
        <f t="shared" si="2"/>
        <v>ÇOK DÜŞÜK</v>
      </c>
      <c r="AA30" s="122" t="s">
        <v>375</v>
      </c>
      <c r="AB30" s="124" t="s">
        <v>295</v>
      </c>
      <c r="AC30" s="122" t="s">
        <v>374</v>
      </c>
      <c r="AD30" s="124" t="s">
        <v>296</v>
      </c>
      <c r="AE30" s="122" t="s">
        <v>452</v>
      </c>
      <c r="AF30" s="166"/>
      <c r="AG30" s="122" t="s">
        <v>190</v>
      </c>
      <c r="AH30" s="122" t="s">
        <v>376</v>
      </c>
      <c r="AI30" s="122" t="s">
        <v>396</v>
      </c>
      <c r="AJ30" s="153">
        <v>45658</v>
      </c>
      <c r="AK30" s="154">
        <v>46022</v>
      </c>
      <c r="AL30" s="141"/>
      <c r="AM30" s="155" t="s">
        <v>465</v>
      </c>
      <c r="AN30" s="156"/>
      <c r="AO30" s="156"/>
      <c r="AP30" s="15"/>
      <c r="AQ30" s="13" t="s">
        <v>385</v>
      </c>
      <c r="AR30" s="13" t="s">
        <v>385</v>
      </c>
      <c r="AS30" s="13" t="s">
        <v>385</v>
      </c>
      <c r="AW30" s="16"/>
    </row>
    <row r="31" spans="2:49" s="13" customFormat="1" ht="263.25" customHeight="1">
      <c r="B31" s="12"/>
      <c r="C31" s="169" t="s">
        <v>245</v>
      </c>
      <c r="D31" s="123" t="s">
        <v>240</v>
      </c>
      <c r="E31" s="123" t="s">
        <v>222</v>
      </c>
      <c r="F31" s="123" t="s">
        <v>241</v>
      </c>
      <c r="G31" s="166"/>
      <c r="H31" s="124" t="s">
        <v>273</v>
      </c>
      <c r="I31" s="124" t="s">
        <v>186</v>
      </c>
      <c r="J31" s="123" t="s">
        <v>280</v>
      </c>
      <c r="K31" s="157" t="s">
        <v>177</v>
      </c>
      <c r="L31" s="123" t="s">
        <v>378</v>
      </c>
      <c r="M31" s="125" t="s">
        <v>191</v>
      </c>
      <c r="N31" s="158" t="s">
        <v>58</v>
      </c>
      <c r="O31" s="159" t="s">
        <v>291</v>
      </c>
      <c r="P31" s="164"/>
      <c r="Q31" s="146">
        <f>'Katılımcı Değerlendirmeleri'!BK32</f>
        <v>2</v>
      </c>
      <c r="R31" s="146">
        <f>'Katılımcı Değerlendirmeleri'!BK66</f>
        <v>3</v>
      </c>
      <c r="S31" s="147">
        <f t="shared" si="3"/>
        <v>6</v>
      </c>
      <c r="T31" s="148" t="str">
        <f t="shared" si="4"/>
        <v>ORTA</v>
      </c>
      <c r="U31" s="149" t="s">
        <v>379</v>
      </c>
      <c r="V31" s="165" t="s">
        <v>188</v>
      </c>
      <c r="W31" s="160">
        <f t="shared" si="1"/>
        <v>0.1</v>
      </c>
      <c r="X31" s="160" t="s">
        <v>189</v>
      </c>
      <c r="Y31" s="161">
        <f t="shared" si="0"/>
        <v>0.60000000000000009</v>
      </c>
      <c r="Z31" s="162" t="str">
        <f t="shared" si="2"/>
        <v>ÇOK DÜŞÜK</v>
      </c>
      <c r="AA31" s="123" t="s">
        <v>352</v>
      </c>
      <c r="AB31" s="124" t="s">
        <v>295</v>
      </c>
      <c r="AC31" s="123" t="s">
        <v>353</v>
      </c>
      <c r="AD31" s="124" t="s">
        <v>296</v>
      </c>
      <c r="AE31" s="122" t="s">
        <v>452</v>
      </c>
      <c r="AF31" s="166"/>
      <c r="AG31" s="123" t="s">
        <v>190</v>
      </c>
      <c r="AH31" s="123" t="s">
        <v>377</v>
      </c>
      <c r="AI31" s="125" t="s">
        <v>394</v>
      </c>
      <c r="AJ31" s="167">
        <v>45658</v>
      </c>
      <c r="AK31" s="163">
        <v>46022</v>
      </c>
      <c r="AL31" s="141"/>
      <c r="AM31" s="123" t="s">
        <v>465</v>
      </c>
      <c r="AN31" s="125"/>
      <c r="AO31" s="125"/>
      <c r="AP31" s="15"/>
      <c r="AQ31" s="13" t="s">
        <v>385</v>
      </c>
      <c r="AR31" s="13" t="s">
        <v>385</v>
      </c>
      <c r="AS31" s="13" t="s">
        <v>385</v>
      </c>
      <c r="AT31" s="14"/>
      <c r="AU31" s="14"/>
      <c r="AV31" s="14"/>
      <c r="AW31" s="17"/>
    </row>
    <row r="32" spans="2:49" s="13" customFormat="1" ht="129" customHeight="1">
      <c r="B32" s="12"/>
      <c r="C32" s="140" t="s">
        <v>246</v>
      </c>
      <c r="D32" s="122" t="s">
        <v>224</v>
      </c>
      <c r="E32" s="122" t="s">
        <v>225</v>
      </c>
      <c r="F32" s="122" t="s">
        <v>242</v>
      </c>
      <c r="G32" s="166"/>
      <c r="H32" s="124" t="s">
        <v>274</v>
      </c>
      <c r="I32" s="124" t="s">
        <v>186</v>
      </c>
      <c r="J32" s="122" t="s">
        <v>288</v>
      </c>
      <c r="K32" s="157" t="s">
        <v>178</v>
      </c>
      <c r="L32" s="122" t="s">
        <v>442</v>
      </c>
      <c r="M32" s="124" t="s">
        <v>191</v>
      </c>
      <c r="N32" s="143" t="s">
        <v>61</v>
      </c>
      <c r="O32" s="144" t="s">
        <v>291</v>
      </c>
      <c r="P32" s="164"/>
      <c r="Q32" s="146">
        <f>'Katılımcı Değerlendirmeleri'!BK33</f>
        <v>4</v>
      </c>
      <c r="R32" s="146">
        <f>'Katılımcı Değerlendirmeleri'!BK67</f>
        <v>4</v>
      </c>
      <c r="S32" s="147">
        <f t="shared" si="3"/>
        <v>16</v>
      </c>
      <c r="T32" s="148" t="str">
        <f t="shared" si="4"/>
        <v xml:space="preserve"> YÜKSEK</v>
      </c>
      <c r="U32" s="149" t="s">
        <v>443</v>
      </c>
      <c r="V32" s="150" t="s">
        <v>292</v>
      </c>
      <c r="W32" s="148">
        <f t="shared" si="1"/>
        <v>0.4</v>
      </c>
      <c r="X32" s="148" t="s">
        <v>189</v>
      </c>
      <c r="Y32" s="151">
        <f t="shared" si="0"/>
        <v>6.4</v>
      </c>
      <c r="Z32" s="152" t="str">
        <f t="shared" si="2"/>
        <v>ORTA</v>
      </c>
      <c r="AA32" s="122" t="s">
        <v>444</v>
      </c>
      <c r="AB32" s="124" t="s">
        <v>295</v>
      </c>
      <c r="AC32" s="122" t="s">
        <v>445</v>
      </c>
      <c r="AD32" s="124" t="s">
        <v>296</v>
      </c>
      <c r="AE32" s="122" t="s">
        <v>452</v>
      </c>
      <c r="AF32" s="166"/>
      <c r="AG32" s="122" t="s">
        <v>190</v>
      </c>
      <c r="AH32" s="122" t="s">
        <v>446</v>
      </c>
      <c r="AI32" s="122" t="s">
        <v>393</v>
      </c>
      <c r="AJ32" s="153">
        <v>45658</v>
      </c>
      <c r="AK32" s="154">
        <v>46022</v>
      </c>
      <c r="AL32" s="141"/>
      <c r="AM32" s="155" t="s">
        <v>465</v>
      </c>
      <c r="AN32" s="156"/>
      <c r="AO32" s="156"/>
      <c r="AP32" s="15"/>
      <c r="AQ32" s="13" t="s">
        <v>385</v>
      </c>
      <c r="AR32" s="13" t="s">
        <v>385</v>
      </c>
      <c r="AS32" s="13" t="s">
        <v>385</v>
      </c>
      <c r="AW32" s="16"/>
    </row>
    <row r="33" spans="2:49" s="13" customFormat="1" ht="129" customHeight="1">
      <c r="B33" s="12"/>
      <c r="C33" s="169" t="s">
        <v>182</v>
      </c>
      <c r="D33" s="122" t="s">
        <v>192</v>
      </c>
      <c r="E33" s="123" t="s">
        <v>193</v>
      </c>
      <c r="F33" s="123" t="s">
        <v>238</v>
      </c>
      <c r="G33" s="166"/>
      <c r="H33" s="124" t="s">
        <v>275</v>
      </c>
      <c r="I33" s="124" t="s">
        <v>186</v>
      </c>
      <c r="J33" s="123" t="s">
        <v>281</v>
      </c>
      <c r="K33" s="157" t="s">
        <v>179</v>
      </c>
      <c r="L33" s="123" t="s">
        <v>350</v>
      </c>
      <c r="M33" s="125" t="s">
        <v>191</v>
      </c>
      <c r="N33" s="158" t="s">
        <v>58</v>
      </c>
      <c r="O33" s="159" t="s">
        <v>291</v>
      </c>
      <c r="P33" s="164"/>
      <c r="Q33" s="146">
        <f>'Katılımcı Değerlendirmeleri'!BK34</f>
        <v>3</v>
      </c>
      <c r="R33" s="146">
        <f>'Katılımcı Değerlendirmeleri'!BK68</f>
        <v>3</v>
      </c>
      <c r="S33" s="147">
        <f t="shared" si="3"/>
        <v>9</v>
      </c>
      <c r="T33" s="148" t="str">
        <f t="shared" si="4"/>
        <v>ORTA</v>
      </c>
      <c r="U33" s="149" t="s">
        <v>349</v>
      </c>
      <c r="V33" s="150" t="s">
        <v>292</v>
      </c>
      <c r="W33" s="160">
        <f t="shared" si="1"/>
        <v>0.4</v>
      </c>
      <c r="X33" s="160" t="s">
        <v>189</v>
      </c>
      <c r="Y33" s="161">
        <f t="shared" si="0"/>
        <v>3.6</v>
      </c>
      <c r="Z33" s="162" t="str">
        <f t="shared" si="2"/>
        <v>DÜŞÜK</v>
      </c>
      <c r="AA33" s="123" t="s">
        <v>350</v>
      </c>
      <c r="AB33" s="124" t="s">
        <v>295</v>
      </c>
      <c r="AC33" s="123" t="s">
        <v>351</v>
      </c>
      <c r="AD33" s="124" t="s">
        <v>296</v>
      </c>
      <c r="AE33" s="122" t="s">
        <v>452</v>
      </c>
      <c r="AF33" s="166"/>
      <c r="AG33" s="123" t="s">
        <v>190</v>
      </c>
      <c r="AH33" s="123" t="s">
        <v>447</v>
      </c>
      <c r="AI33" s="123" t="s">
        <v>389</v>
      </c>
      <c r="AJ33" s="167">
        <v>45658</v>
      </c>
      <c r="AK33" s="163">
        <v>46022</v>
      </c>
      <c r="AL33" s="141"/>
      <c r="AM33" s="123" t="s">
        <v>465</v>
      </c>
      <c r="AN33" s="125"/>
      <c r="AO33" s="125"/>
      <c r="AP33" s="15"/>
      <c r="AQ33" s="13" t="s">
        <v>385</v>
      </c>
      <c r="AR33" s="13" t="s">
        <v>385</v>
      </c>
      <c r="AS33" s="13" t="s">
        <v>385</v>
      </c>
      <c r="AT33" s="14"/>
      <c r="AU33" s="14"/>
      <c r="AV33" s="14"/>
      <c r="AW33" s="17"/>
    </row>
    <row r="34" spans="2:49">
      <c r="G34" s="11"/>
    </row>
    <row r="35" spans="2:49">
      <c r="G35" s="11"/>
    </row>
  </sheetData>
  <mergeCells count="7">
    <mergeCell ref="C1:AL1"/>
    <mergeCell ref="AG2:AK2"/>
    <mergeCell ref="AM2:AO2"/>
    <mergeCell ref="AQ2:AW2"/>
    <mergeCell ref="C2:F2"/>
    <mergeCell ref="H2:O2"/>
    <mergeCell ref="Q2:AE2"/>
  </mergeCells>
  <conditionalFormatting sqref="Q4:R33">
    <cfRule type="cellIs" dxfId="40" priority="6" operator="equal">
      <formula>1</formula>
    </cfRule>
    <cfRule type="containsText" dxfId="39" priority="7" operator="containsText" text="5">
      <formula>NOT(ISERROR(SEARCH("5",Q4)))</formula>
    </cfRule>
    <cfRule type="containsText" dxfId="38" priority="8" operator="containsText" text="4">
      <formula>NOT(ISERROR(SEARCH("4",Q4)))</formula>
    </cfRule>
    <cfRule type="containsText" dxfId="37" priority="9" operator="containsText" text="3">
      <formula>NOT(ISERROR(SEARCH("3",Q4)))</formula>
    </cfRule>
    <cfRule type="containsText" dxfId="36" priority="10" operator="containsText" text="2">
      <formula>NOT(ISERROR(SEARCH("2",Q4)))</formula>
    </cfRule>
  </conditionalFormatting>
  <conditionalFormatting sqref="T4:T33">
    <cfRule type="beginsWith" dxfId="35" priority="1" operator="beginsWith" text="ÇOK DÜŞÜK">
      <formula>LEFT(T4,LEN("ÇOK DÜŞÜK"))="ÇOK DÜŞÜK"</formula>
    </cfRule>
    <cfRule type="beginsWith" dxfId="34" priority="2" operator="beginsWith" text="ÇOK">
      <formula>LEFT(T4,LEN("ÇOK"))="ÇOK"</formula>
    </cfRule>
    <cfRule type="endsWith" dxfId="33" priority="3" operator="endsWith" text="YÜKSEK">
      <formula>RIGHT(T4,LEN("YÜKSEK"))="YÜKSEK"</formula>
    </cfRule>
    <cfRule type="endsWith" dxfId="32" priority="4" operator="endsWith" text="DÜŞÜK">
      <formula>RIGHT(T4,LEN("DÜŞÜK"))="DÜŞÜK"</formula>
    </cfRule>
    <cfRule type="containsText" dxfId="31" priority="5" operator="containsText" text="ORTA">
      <formula>NOT(ISERROR(SEARCH("ORTA",T4)))</formula>
    </cfRule>
  </conditionalFormatting>
  <conditionalFormatting sqref="V4:V33">
    <cfRule type="beginsWith" dxfId="30" priority="11" operator="beginsWith" text="Kısmen">
      <formula>LEFT(V4,LEN("Kısmen"))="Kısmen"</formula>
    </cfRule>
    <cfRule type="endsWith" dxfId="29" priority="119" operator="endsWith" text="Değil">
      <formula>RIGHT(V4,LEN("Değil"))="Değil"</formula>
    </cfRule>
    <cfRule type="beginsWith" dxfId="28" priority="120" operator="beginsWith" text="Etkin">
      <formula>LEFT(V4,LEN("Etkin"))="Etkin"</formula>
    </cfRule>
    <cfRule type="beginsWith" dxfId="27" priority="122" operator="beginsWith" text="Zayıf">
      <formula>LEFT(V4,LEN("Zayıf"))="Zayıf"</formula>
    </cfRule>
  </conditionalFormatting>
  <conditionalFormatting sqref="Z4">
    <cfRule type="containsText" dxfId="26" priority="18" operator="containsText" text="&quot;--&quot;">
      <formula>NOT(ISERROR(SEARCH("""--""",Z4)))</formula>
    </cfRule>
    <cfRule type="containsText" dxfId="25" priority="19" operator="containsText" text="ÇOK YÜKSEK">
      <formula>NOT(ISERROR(SEARCH("ÇOK YÜKSEK",Z4)))</formula>
    </cfRule>
    <cfRule type="containsText" dxfId="24" priority="20" operator="containsText" text="YÜKSEK">
      <formula>NOT(ISERROR(SEARCH("YÜKSEK",Z4)))</formula>
    </cfRule>
    <cfRule type="containsText" dxfId="23" priority="21" operator="containsText" text="ORTA">
      <formula>NOT(ISERROR(SEARCH("ORTA",Z4)))</formula>
    </cfRule>
    <cfRule type="beginsWith" dxfId="22" priority="22" operator="beginsWith" text="DÜŞÜK">
      <formula>LEFT(Z4,LEN("DÜŞÜK"))="DÜŞÜK"</formula>
    </cfRule>
    <cfRule type="containsText" dxfId="21" priority="23" operator="containsText" text="ÇOK DÜŞ">
      <formula>NOT(ISERROR(SEARCH("ÇOK DÜŞ",Z4)))</formula>
    </cfRule>
  </conditionalFormatting>
  <conditionalFormatting sqref="Z5:Z33">
    <cfRule type="containsText" dxfId="20" priority="13" operator="containsText" text="ÇOK YÜKSEK">
      <formula>NOT(ISERROR(SEARCH("ÇOK YÜKSEK",Z5)))</formula>
    </cfRule>
    <cfRule type="containsText" dxfId="19" priority="14" operator="containsText" text="YÜKSEK">
      <formula>NOT(ISERROR(SEARCH("YÜKSEK",Z5)))</formula>
    </cfRule>
    <cfRule type="containsText" dxfId="18" priority="15" operator="containsText" text="ORTA">
      <formula>NOT(ISERROR(SEARCH("ORTA",Z5)))</formula>
    </cfRule>
    <cfRule type="beginsWith" dxfId="17" priority="16" operator="beginsWith" text="DÜŞÜk">
      <formula>LEFT(Z5,LEN("DÜŞÜk"))="DÜŞÜk"</formula>
    </cfRule>
    <cfRule type="containsText" dxfId="16" priority="17" operator="containsText" text="ÇOK DÜŞ">
      <formula>NOT(ISERROR(SEARCH("ÇOK DÜŞ",Z5)))</formula>
    </cfRule>
  </conditionalFormatting>
  <dataValidations count="7">
    <dataValidation type="list" allowBlank="1" showInputMessage="1" showErrorMessage="1" sqref="V4:V33">
      <formula1>"Yeterli Değil, Kısmen Yeterli, Yeterli, Seçiniz, Zayıf"</formula1>
    </dataValidation>
    <dataValidation type="list" allowBlank="1" showInputMessage="1" showErrorMessage="1" sqref="Q4:R33">
      <formula1>"Seçiniz, 1, 2, 3, 4, 5"</formula1>
    </dataValidation>
    <dataValidation type="list" allowBlank="1" showInputMessage="1" showErrorMessage="1" sqref="AG4:AG33">
      <formula1>"Seçiniz, Riskten Kaçınmak, Riski Devretmek, Riski Kabul Etmek, Riski Azaltmak, Riski Azaltmak ve Riski Devretmek"</formula1>
    </dataValidation>
    <dataValidation type="list" allowBlank="1" showInputMessage="1" showErrorMessage="1" sqref="I4:I33">
      <formula1>"Seçiniz, Güncel, Güncel Değil, Değişti"</formula1>
    </dataValidation>
    <dataValidation type="list" allowBlank="1" showInputMessage="1" showErrorMessage="1" sqref="AM4:AM33">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X4:X33">
      <formula1>"Etki, Olasılık, Etki ve Olasılık"</formula1>
    </dataValidation>
    <dataValidation type="list" allowBlank="1" showInputMessage="1" showErrorMessage="1" sqref="M4:M33">
      <formula1>"Fırsat, Tehdit"</formula1>
    </dataValidation>
  </dataValidations>
  <pageMargins left="0.7" right="0.7" top="0.75" bottom="0.75" header="0.3" footer="0.3"/>
  <pageSetup paperSize="9" scale="79" orientation="portrait" r:id="rId1"/>
  <rowBreaks count="2" manualBreakCount="2">
    <brk id="8" max="48" man="1"/>
    <brk id="15" max="16383" man="1"/>
  </rowBreaks>
  <colBreaks count="2" manualBreakCount="2">
    <brk id="21" max="32" man="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8"/>
  <sheetViews>
    <sheetView topLeftCell="A7" workbookViewId="0">
      <selection activeCell="D26" sqref="D26"/>
    </sheetView>
  </sheetViews>
  <sheetFormatPr defaultColWidth="8.85546875" defaultRowHeight="14.25"/>
  <cols>
    <col min="1" max="1" width="2.85546875" style="40" customWidth="1"/>
    <col min="2" max="2" width="10.28515625" style="40" customWidth="1"/>
    <col min="3" max="3" width="11.42578125" style="40" customWidth="1"/>
    <col min="4" max="4" width="89.28515625" style="40" customWidth="1"/>
    <col min="5" max="16" width="10.42578125" style="40" bestFit="1" customWidth="1"/>
    <col min="17" max="54" width="8.85546875" style="40"/>
    <col min="55" max="55" width="8.85546875" style="40" customWidth="1"/>
    <col min="56" max="61" width="8.85546875" style="40"/>
    <col min="62" max="62" width="12.7109375" style="40" customWidth="1"/>
    <col min="63" max="63" width="20.7109375" style="40" bestFit="1" customWidth="1"/>
    <col min="64" max="16384" width="8.85546875" style="40"/>
  </cols>
  <sheetData>
    <row r="1" spans="2:64" ht="28.9" customHeight="1" thickBot="1">
      <c r="B1" s="210" t="s">
        <v>113</v>
      </c>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2"/>
    </row>
    <row r="2" spans="2:64" ht="15" customHeight="1" thickBot="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row>
    <row r="3" spans="2:64" ht="26.45" customHeight="1" thickBot="1">
      <c r="B3" s="213" t="s">
        <v>114</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5"/>
      <c r="BE3" s="216" t="s">
        <v>115</v>
      </c>
      <c r="BF3" s="217"/>
      <c r="BG3" s="217"/>
      <c r="BH3" s="217"/>
      <c r="BI3" s="217"/>
      <c r="BJ3" s="217"/>
      <c r="BK3" s="218"/>
    </row>
    <row r="4" spans="2:64" ht="28.5">
      <c r="B4" s="42" t="s">
        <v>116</v>
      </c>
      <c r="C4" s="43" t="s">
        <v>8</v>
      </c>
      <c r="D4" s="43" t="s">
        <v>117</v>
      </c>
      <c r="E4" s="43">
        <v>1</v>
      </c>
      <c r="F4" s="43">
        <f>E4+1</f>
        <v>2</v>
      </c>
      <c r="G4" s="43">
        <f t="shared" ref="G4:AO4" si="0">F4+1</f>
        <v>3</v>
      </c>
      <c r="H4" s="43">
        <f t="shared" si="0"/>
        <v>4</v>
      </c>
      <c r="I4" s="43">
        <f t="shared" si="0"/>
        <v>5</v>
      </c>
      <c r="J4" s="43">
        <f t="shared" si="0"/>
        <v>6</v>
      </c>
      <c r="K4" s="43">
        <f t="shared" si="0"/>
        <v>7</v>
      </c>
      <c r="L4" s="43">
        <f t="shared" si="0"/>
        <v>8</v>
      </c>
      <c r="M4" s="43">
        <f t="shared" si="0"/>
        <v>9</v>
      </c>
      <c r="N4" s="43">
        <f t="shared" si="0"/>
        <v>10</v>
      </c>
      <c r="O4" s="43">
        <f t="shared" si="0"/>
        <v>11</v>
      </c>
      <c r="P4" s="43">
        <f t="shared" si="0"/>
        <v>12</v>
      </c>
      <c r="Q4" s="43">
        <f t="shared" si="0"/>
        <v>13</v>
      </c>
      <c r="R4" s="43">
        <f t="shared" si="0"/>
        <v>14</v>
      </c>
      <c r="S4" s="43">
        <f t="shared" si="0"/>
        <v>15</v>
      </c>
      <c r="T4" s="43">
        <f t="shared" si="0"/>
        <v>16</v>
      </c>
      <c r="U4" s="43">
        <f t="shared" si="0"/>
        <v>17</v>
      </c>
      <c r="V4" s="43">
        <f t="shared" si="0"/>
        <v>18</v>
      </c>
      <c r="W4" s="43">
        <f t="shared" si="0"/>
        <v>19</v>
      </c>
      <c r="X4" s="43">
        <f t="shared" si="0"/>
        <v>20</v>
      </c>
      <c r="Y4" s="43">
        <f t="shared" si="0"/>
        <v>21</v>
      </c>
      <c r="Z4" s="43">
        <f t="shared" si="0"/>
        <v>22</v>
      </c>
      <c r="AA4" s="43">
        <f t="shared" si="0"/>
        <v>23</v>
      </c>
      <c r="AB4" s="43">
        <f t="shared" si="0"/>
        <v>24</v>
      </c>
      <c r="AC4" s="43">
        <f t="shared" si="0"/>
        <v>25</v>
      </c>
      <c r="AD4" s="43">
        <f t="shared" si="0"/>
        <v>26</v>
      </c>
      <c r="AE4" s="43">
        <f t="shared" si="0"/>
        <v>27</v>
      </c>
      <c r="AF4" s="43">
        <f t="shared" si="0"/>
        <v>28</v>
      </c>
      <c r="AG4" s="43">
        <f t="shared" si="0"/>
        <v>29</v>
      </c>
      <c r="AH4" s="43">
        <f t="shared" si="0"/>
        <v>30</v>
      </c>
      <c r="AI4" s="43">
        <f t="shared" si="0"/>
        <v>31</v>
      </c>
      <c r="AJ4" s="43">
        <f t="shared" si="0"/>
        <v>32</v>
      </c>
      <c r="AK4" s="43">
        <f t="shared" si="0"/>
        <v>33</v>
      </c>
      <c r="AL4" s="43">
        <f t="shared" si="0"/>
        <v>34</v>
      </c>
      <c r="AM4" s="43">
        <f t="shared" si="0"/>
        <v>35</v>
      </c>
      <c r="AN4" s="43">
        <f t="shared" si="0"/>
        <v>36</v>
      </c>
      <c r="AO4" s="43">
        <f t="shared" si="0"/>
        <v>37</v>
      </c>
      <c r="AP4" s="43">
        <f>AO4+1</f>
        <v>38</v>
      </c>
      <c r="AQ4" s="43">
        <f>AP4+1</f>
        <v>39</v>
      </c>
      <c r="AR4" s="89">
        <v>40</v>
      </c>
      <c r="AS4" s="89">
        <v>41</v>
      </c>
      <c r="AT4" s="89">
        <v>42</v>
      </c>
      <c r="AU4" s="89">
        <v>43</v>
      </c>
      <c r="AV4" s="89">
        <v>44</v>
      </c>
      <c r="AW4" s="89">
        <v>45</v>
      </c>
      <c r="AX4" s="89">
        <v>46</v>
      </c>
      <c r="AY4" s="89">
        <v>47</v>
      </c>
      <c r="AZ4" s="89">
        <v>48</v>
      </c>
      <c r="BA4" s="89">
        <v>49</v>
      </c>
      <c r="BB4" s="89">
        <v>50</v>
      </c>
      <c r="BC4" s="117"/>
      <c r="BE4" s="44">
        <v>5</v>
      </c>
      <c r="BF4" s="45">
        <v>4</v>
      </c>
      <c r="BG4" s="45">
        <v>3</v>
      </c>
      <c r="BH4" s="45">
        <v>2</v>
      </c>
      <c r="BI4" s="45">
        <v>1</v>
      </c>
      <c r="BJ4" s="45" t="s">
        <v>118</v>
      </c>
      <c r="BK4" s="46" t="s">
        <v>119</v>
      </c>
    </row>
    <row r="5" spans="2:64" ht="15.75">
      <c r="B5" s="47">
        <v>1</v>
      </c>
      <c r="C5" s="48" t="s">
        <v>185</v>
      </c>
      <c r="D5" s="90" t="s">
        <v>150</v>
      </c>
      <c r="E5" s="49">
        <v>2</v>
      </c>
      <c r="F5" s="49">
        <v>3</v>
      </c>
      <c r="G5" s="49">
        <v>3</v>
      </c>
      <c r="H5" s="49">
        <v>4</v>
      </c>
      <c r="I5" s="49">
        <v>2</v>
      </c>
      <c r="J5" s="49">
        <v>3</v>
      </c>
      <c r="K5" s="49">
        <v>3</v>
      </c>
      <c r="L5" s="49">
        <v>5</v>
      </c>
      <c r="M5" s="49">
        <v>5</v>
      </c>
      <c r="N5" s="49">
        <v>3</v>
      </c>
      <c r="O5" s="49">
        <v>3</v>
      </c>
      <c r="P5" s="49">
        <v>4</v>
      </c>
      <c r="Q5" s="49">
        <v>4</v>
      </c>
      <c r="R5" s="49">
        <v>5</v>
      </c>
      <c r="S5" s="49">
        <v>5</v>
      </c>
      <c r="T5" s="49">
        <v>5</v>
      </c>
      <c r="U5" s="49">
        <v>4</v>
      </c>
      <c r="V5" s="49">
        <v>3</v>
      </c>
      <c r="W5" s="49">
        <v>4</v>
      </c>
      <c r="X5" s="49">
        <v>3</v>
      </c>
      <c r="Y5" s="49">
        <v>4</v>
      </c>
      <c r="Z5" s="49">
        <v>3</v>
      </c>
      <c r="AA5" s="49">
        <v>4</v>
      </c>
      <c r="AB5" s="49">
        <v>3</v>
      </c>
      <c r="AC5" s="49">
        <v>3</v>
      </c>
      <c r="AD5" s="49">
        <v>4</v>
      </c>
      <c r="AE5" s="49">
        <v>2</v>
      </c>
      <c r="AF5" s="49">
        <v>2</v>
      </c>
      <c r="AG5" s="49">
        <v>5</v>
      </c>
      <c r="AH5" s="49">
        <v>5</v>
      </c>
      <c r="AI5" s="49">
        <v>3</v>
      </c>
      <c r="AJ5" s="49">
        <v>5</v>
      </c>
      <c r="AK5" s="49">
        <v>5</v>
      </c>
      <c r="AL5" s="49">
        <v>4</v>
      </c>
      <c r="AM5" s="49">
        <v>5</v>
      </c>
      <c r="AN5" s="49">
        <v>4</v>
      </c>
      <c r="AO5" s="49">
        <v>3</v>
      </c>
      <c r="AP5" s="49">
        <v>3</v>
      </c>
      <c r="AQ5" s="49">
        <v>3</v>
      </c>
      <c r="AR5" s="91">
        <v>3</v>
      </c>
      <c r="AS5" s="91">
        <v>4</v>
      </c>
      <c r="AT5" s="91">
        <v>3</v>
      </c>
      <c r="AU5" s="91">
        <v>4</v>
      </c>
      <c r="AV5" s="91">
        <v>4</v>
      </c>
      <c r="AW5" s="91">
        <v>4</v>
      </c>
      <c r="AX5" s="91">
        <v>3</v>
      </c>
      <c r="AY5" s="91">
        <v>3</v>
      </c>
      <c r="AZ5" s="91">
        <v>3</v>
      </c>
      <c r="BA5" s="91">
        <v>3</v>
      </c>
      <c r="BB5" s="91">
        <v>4</v>
      </c>
      <c r="BC5" s="118"/>
      <c r="BE5" s="50">
        <f t="shared" ref="BE5:BE34" si="1">COUNTIF(E5:BC5,"5")</f>
        <v>10</v>
      </c>
      <c r="BF5" s="51">
        <f t="shared" ref="BF5:BF34" si="2">COUNTIF(E5:BC5,"4")</f>
        <v>15</v>
      </c>
      <c r="BG5" s="51">
        <f t="shared" ref="BG5:BG34" si="3">COUNTIF(E5:BC5,"3")</f>
        <v>21</v>
      </c>
      <c r="BH5" s="51">
        <f t="shared" ref="BH5:BH34" si="4">COUNTIF(E5:BC5,"2")</f>
        <v>4</v>
      </c>
      <c r="BI5" s="51">
        <f t="shared" ref="BI5:BI34" si="5">COUNTIF(E5:BC5,"1")</f>
        <v>0</v>
      </c>
      <c r="BJ5" s="51">
        <f>SUM(BE5:BI5)</f>
        <v>50</v>
      </c>
      <c r="BK5" s="52">
        <f>ROUND(SUMPRODUCT($BE$4:$BI$4,BE5:BI5)/BJ5,0)</f>
        <v>4</v>
      </c>
      <c r="BL5" s="53"/>
    </row>
    <row r="6" spans="2:64" ht="15.75">
      <c r="B6" s="47">
        <f>B5+1</f>
        <v>2</v>
      </c>
      <c r="C6" s="48" t="s">
        <v>247</v>
      </c>
      <c r="D6" s="92" t="s">
        <v>151</v>
      </c>
      <c r="E6" s="49">
        <v>4</v>
      </c>
      <c r="F6" s="49">
        <v>4</v>
      </c>
      <c r="G6" s="49">
        <v>3</v>
      </c>
      <c r="H6" s="49">
        <v>3</v>
      </c>
      <c r="I6" s="49">
        <v>3</v>
      </c>
      <c r="J6" s="49">
        <v>3</v>
      </c>
      <c r="K6" s="49">
        <v>3</v>
      </c>
      <c r="L6" s="49">
        <v>4</v>
      </c>
      <c r="M6" s="49">
        <v>4</v>
      </c>
      <c r="N6" s="49">
        <v>2</v>
      </c>
      <c r="O6" s="49">
        <v>2</v>
      </c>
      <c r="P6" s="49">
        <v>3</v>
      </c>
      <c r="Q6" s="49">
        <v>3</v>
      </c>
      <c r="R6" s="49">
        <v>3</v>
      </c>
      <c r="S6" s="49">
        <v>3</v>
      </c>
      <c r="T6" s="49">
        <v>3</v>
      </c>
      <c r="U6" s="49">
        <v>4</v>
      </c>
      <c r="V6" s="49">
        <v>5</v>
      </c>
      <c r="W6" s="49">
        <v>4</v>
      </c>
      <c r="X6" s="49">
        <v>4</v>
      </c>
      <c r="Y6" s="49">
        <v>4</v>
      </c>
      <c r="Z6" s="49">
        <v>4</v>
      </c>
      <c r="AA6" s="49">
        <v>4</v>
      </c>
      <c r="AB6" s="49">
        <v>5</v>
      </c>
      <c r="AC6" s="49">
        <v>4</v>
      </c>
      <c r="AD6" s="49">
        <v>5</v>
      </c>
      <c r="AE6" s="49">
        <v>5</v>
      </c>
      <c r="AF6" s="49">
        <v>5</v>
      </c>
      <c r="AG6" s="49">
        <v>5</v>
      </c>
      <c r="AH6" s="49">
        <v>5</v>
      </c>
      <c r="AI6" s="49">
        <v>4</v>
      </c>
      <c r="AJ6" s="49">
        <v>5</v>
      </c>
      <c r="AK6" s="49">
        <v>4</v>
      </c>
      <c r="AL6" s="49">
        <v>4</v>
      </c>
      <c r="AM6" s="49">
        <v>3</v>
      </c>
      <c r="AN6" s="49">
        <v>3</v>
      </c>
      <c r="AO6" s="49">
        <v>3</v>
      </c>
      <c r="AP6" s="49">
        <v>3</v>
      </c>
      <c r="AQ6" s="49">
        <v>4</v>
      </c>
      <c r="AR6" s="91">
        <v>4</v>
      </c>
      <c r="AS6" s="91">
        <v>3</v>
      </c>
      <c r="AT6" s="91">
        <v>4</v>
      </c>
      <c r="AU6" s="91">
        <v>3</v>
      </c>
      <c r="AV6" s="91">
        <v>3</v>
      </c>
      <c r="AW6" s="91">
        <v>3</v>
      </c>
      <c r="AX6" s="91">
        <v>1</v>
      </c>
      <c r="AY6" s="91">
        <v>2</v>
      </c>
      <c r="AZ6" s="91">
        <v>2</v>
      </c>
      <c r="BA6" s="91">
        <v>2</v>
      </c>
      <c r="BB6" s="91">
        <v>3</v>
      </c>
      <c r="BC6" s="118"/>
      <c r="BE6" s="50">
        <f t="shared" si="1"/>
        <v>8</v>
      </c>
      <c r="BF6" s="51">
        <f t="shared" si="2"/>
        <v>17</v>
      </c>
      <c r="BG6" s="51">
        <f t="shared" si="3"/>
        <v>19</v>
      </c>
      <c r="BH6" s="51">
        <f t="shared" si="4"/>
        <v>5</v>
      </c>
      <c r="BI6" s="51">
        <f t="shared" si="5"/>
        <v>1</v>
      </c>
      <c r="BJ6" s="51">
        <f>SUM(BE6:BI6)</f>
        <v>50</v>
      </c>
      <c r="BK6" s="52">
        <f t="shared" ref="BK6:BK34" si="6">ROUND(SUMPRODUCT($BE$4:$BI$4,BE6:BI6)/BJ6,0)</f>
        <v>4</v>
      </c>
      <c r="BL6" s="53"/>
    </row>
    <row r="7" spans="2:64" ht="15.75">
      <c r="B7" s="47">
        <f t="shared" ref="B7:B34" si="7">B6+1</f>
        <v>3</v>
      </c>
      <c r="C7" s="48" t="s">
        <v>248</v>
      </c>
      <c r="D7" s="92" t="s">
        <v>152</v>
      </c>
      <c r="E7" s="49">
        <v>1</v>
      </c>
      <c r="F7" s="49">
        <v>2</v>
      </c>
      <c r="G7" s="49">
        <v>2</v>
      </c>
      <c r="H7" s="49">
        <v>2</v>
      </c>
      <c r="I7" s="49">
        <v>2</v>
      </c>
      <c r="J7" s="49">
        <v>2</v>
      </c>
      <c r="K7" s="49">
        <v>2</v>
      </c>
      <c r="L7" s="49">
        <v>2</v>
      </c>
      <c r="M7" s="49">
        <v>2</v>
      </c>
      <c r="N7" s="49">
        <v>2</v>
      </c>
      <c r="O7" s="49">
        <v>3</v>
      </c>
      <c r="P7" s="49">
        <v>2</v>
      </c>
      <c r="Q7" s="49">
        <v>2</v>
      </c>
      <c r="R7" s="49">
        <v>2</v>
      </c>
      <c r="S7" s="49">
        <v>2</v>
      </c>
      <c r="T7" s="49">
        <v>2</v>
      </c>
      <c r="U7" s="49">
        <v>2</v>
      </c>
      <c r="V7" s="49">
        <v>1</v>
      </c>
      <c r="W7" s="49">
        <v>2</v>
      </c>
      <c r="X7" s="49">
        <v>3</v>
      </c>
      <c r="Y7" s="49">
        <v>2</v>
      </c>
      <c r="Z7" s="49">
        <v>2</v>
      </c>
      <c r="AA7" s="49">
        <v>2</v>
      </c>
      <c r="AB7" s="49">
        <v>3</v>
      </c>
      <c r="AC7" s="49">
        <v>4</v>
      </c>
      <c r="AD7" s="49">
        <v>3</v>
      </c>
      <c r="AE7" s="49">
        <v>1</v>
      </c>
      <c r="AF7" s="49">
        <v>2</v>
      </c>
      <c r="AG7" s="49">
        <v>2</v>
      </c>
      <c r="AH7" s="49">
        <v>2</v>
      </c>
      <c r="AI7" s="49">
        <v>3</v>
      </c>
      <c r="AJ7" s="49">
        <v>2</v>
      </c>
      <c r="AK7" s="49">
        <v>3</v>
      </c>
      <c r="AL7" s="49">
        <v>3</v>
      </c>
      <c r="AM7" s="49">
        <v>3</v>
      </c>
      <c r="AN7" s="49">
        <v>2</v>
      </c>
      <c r="AO7" s="49">
        <v>3</v>
      </c>
      <c r="AP7" s="49">
        <v>2</v>
      </c>
      <c r="AQ7" s="49">
        <v>2</v>
      </c>
      <c r="AR7" s="91">
        <v>1</v>
      </c>
      <c r="AS7" s="91">
        <v>3</v>
      </c>
      <c r="AT7" s="91">
        <v>1</v>
      </c>
      <c r="AU7" s="91">
        <v>2</v>
      </c>
      <c r="AV7" s="91">
        <v>2</v>
      </c>
      <c r="AW7" s="91">
        <v>3</v>
      </c>
      <c r="AX7" s="91">
        <v>1</v>
      </c>
      <c r="AY7" s="91">
        <v>1</v>
      </c>
      <c r="AZ7" s="91">
        <v>1</v>
      </c>
      <c r="BA7" s="91">
        <v>3</v>
      </c>
      <c r="BB7" s="91">
        <v>1</v>
      </c>
      <c r="BC7" s="118"/>
      <c r="BE7" s="50">
        <f t="shared" si="1"/>
        <v>0</v>
      </c>
      <c r="BF7" s="51">
        <f t="shared" si="2"/>
        <v>1</v>
      </c>
      <c r="BG7" s="51">
        <f t="shared" si="3"/>
        <v>12</v>
      </c>
      <c r="BH7" s="51">
        <f t="shared" si="4"/>
        <v>28</v>
      </c>
      <c r="BI7" s="51">
        <f t="shared" si="5"/>
        <v>9</v>
      </c>
      <c r="BJ7" s="51">
        <f t="shared" ref="BJ7:BJ34" si="8">SUM(BE7:BI7)</f>
        <v>50</v>
      </c>
      <c r="BK7" s="52">
        <f t="shared" si="6"/>
        <v>2</v>
      </c>
      <c r="BL7" s="53"/>
    </row>
    <row r="8" spans="2:64" ht="15.75">
      <c r="B8" s="47">
        <f t="shared" si="7"/>
        <v>4</v>
      </c>
      <c r="C8" s="48" t="s">
        <v>249</v>
      </c>
      <c r="D8" s="92" t="s">
        <v>153</v>
      </c>
      <c r="E8" s="49">
        <v>5</v>
      </c>
      <c r="F8" s="49">
        <v>4</v>
      </c>
      <c r="G8" s="49">
        <v>4</v>
      </c>
      <c r="H8" s="49">
        <v>4</v>
      </c>
      <c r="I8" s="49">
        <v>2</v>
      </c>
      <c r="J8" s="49">
        <v>2</v>
      </c>
      <c r="K8" s="49">
        <v>4</v>
      </c>
      <c r="L8" s="49">
        <v>5</v>
      </c>
      <c r="M8" s="49">
        <v>5</v>
      </c>
      <c r="N8" s="49">
        <v>4</v>
      </c>
      <c r="O8" s="49">
        <v>2</v>
      </c>
      <c r="P8" s="49">
        <v>4</v>
      </c>
      <c r="Q8" s="49">
        <v>4</v>
      </c>
      <c r="R8" s="49">
        <v>4</v>
      </c>
      <c r="S8" s="49">
        <v>4</v>
      </c>
      <c r="T8" s="49">
        <v>4</v>
      </c>
      <c r="U8" s="49">
        <v>4</v>
      </c>
      <c r="V8" s="49">
        <v>3</v>
      </c>
      <c r="W8" s="49">
        <v>3</v>
      </c>
      <c r="X8" s="49">
        <v>3</v>
      </c>
      <c r="Y8" s="49">
        <v>3</v>
      </c>
      <c r="Z8" s="49">
        <v>3</v>
      </c>
      <c r="AA8" s="49">
        <v>3</v>
      </c>
      <c r="AB8" s="49">
        <v>5</v>
      </c>
      <c r="AC8" s="49">
        <v>3</v>
      </c>
      <c r="AD8" s="49">
        <v>5</v>
      </c>
      <c r="AE8" s="49">
        <v>2</v>
      </c>
      <c r="AF8" s="49">
        <v>5</v>
      </c>
      <c r="AG8" s="49">
        <v>3</v>
      </c>
      <c r="AH8" s="49">
        <v>3</v>
      </c>
      <c r="AI8" s="49">
        <v>4</v>
      </c>
      <c r="AJ8" s="49">
        <v>4</v>
      </c>
      <c r="AK8" s="49">
        <v>3</v>
      </c>
      <c r="AL8" s="49">
        <v>4</v>
      </c>
      <c r="AM8" s="49">
        <v>4</v>
      </c>
      <c r="AN8" s="49">
        <v>2</v>
      </c>
      <c r="AO8" s="49">
        <v>3</v>
      </c>
      <c r="AP8" s="49">
        <v>2</v>
      </c>
      <c r="AQ8" s="49">
        <v>2</v>
      </c>
      <c r="AR8" s="91">
        <v>2</v>
      </c>
      <c r="AS8" s="91">
        <v>4</v>
      </c>
      <c r="AT8" s="91">
        <v>3</v>
      </c>
      <c r="AU8" s="91">
        <v>3</v>
      </c>
      <c r="AV8" s="91">
        <v>3</v>
      </c>
      <c r="AW8" s="91">
        <v>4</v>
      </c>
      <c r="AX8" s="91">
        <v>4</v>
      </c>
      <c r="AY8" s="91">
        <v>4</v>
      </c>
      <c r="AZ8" s="91">
        <v>4</v>
      </c>
      <c r="BA8" s="91">
        <v>4</v>
      </c>
      <c r="BB8" s="91">
        <v>3</v>
      </c>
      <c r="BC8" s="118"/>
      <c r="BE8" s="50">
        <f t="shared" si="1"/>
        <v>6</v>
      </c>
      <c r="BF8" s="51">
        <f t="shared" si="2"/>
        <v>21</v>
      </c>
      <c r="BG8" s="51">
        <f t="shared" si="3"/>
        <v>15</v>
      </c>
      <c r="BH8" s="51">
        <f t="shared" si="4"/>
        <v>8</v>
      </c>
      <c r="BI8" s="51">
        <f t="shared" si="5"/>
        <v>0</v>
      </c>
      <c r="BJ8" s="51">
        <f t="shared" si="8"/>
        <v>50</v>
      </c>
      <c r="BK8" s="52">
        <f t="shared" si="6"/>
        <v>4</v>
      </c>
      <c r="BL8" s="53"/>
    </row>
    <row r="9" spans="2:64" ht="15.75">
      <c r="B9" s="47">
        <f t="shared" si="7"/>
        <v>5</v>
      </c>
      <c r="C9" s="48" t="s">
        <v>250</v>
      </c>
      <c r="D9" s="92" t="s">
        <v>154</v>
      </c>
      <c r="E9" s="49">
        <v>1</v>
      </c>
      <c r="F9" s="49">
        <v>1</v>
      </c>
      <c r="G9" s="49">
        <v>2</v>
      </c>
      <c r="H9" s="49">
        <v>1</v>
      </c>
      <c r="I9" s="49">
        <v>3</v>
      </c>
      <c r="J9" s="49">
        <v>3</v>
      </c>
      <c r="K9" s="49">
        <v>2</v>
      </c>
      <c r="L9" s="49">
        <v>3</v>
      </c>
      <c r="M9" s="49">
        <v>4</v>
      </c>
      <c r="N9" s="49">
        <v>3</v>
      </c>
      <c r="O9" s="49">
        <v>3</v>
      </c>
      <c r="P9" s="49">
        <v>2</v>
      </c>
      <c r="Q9" s="49">
        <v>2</v>
      </c>
      <c r="R9" s="49">
        <v>3</v>
      </c>
      <c r="S9" s="49">
        <v>3</v>
      </c>
      <c r="T9" s="49">
        <v>3</v>
      </c>
      <c r="U9" s="49">
        <v>3</v>
      </c>
      <c r="V9" s="49">
        <v>2</v>
      </c>
      <c r="W9" s="49">
        <v>2</v>
      </c>
      <c r="X9" s="49">
        <v>2</v>
      </c>
      <c r="Y9" s="49">
        <v>2</v>
      </c>
      <c r="Z9" s="49">
        <v>2</v>
      </c>
      <c r="AA9" s="49">
        <v>2</v>
      </c>
      <c r="AB9" s="49">
        <v>4</v>
      </c>
      <c r="AC9" s="49">
        <v>4</v>
      </c>
      <c r="AD9" s="49">
        <v>5</v>
      </c>
      <c r="AE9" s="49">
        <v>5</v>
      </c>
      <c r="AF9" s="49">
        <v>4</v>
      </c>
      <c r="AG9" s="49">
        <v>4</v>
      </c>
      <c r="AH9" s="49">
        <v>4</v>
      </c>
      <c r="AI9" s="49">
        <v>4</v>
      </c>
      <c r="AJ9" s="49">
        <v>3</v>
      </c>
      <c r="AK9" s="49">
        <v>5</v>
      </c>
      <c r="AL9" s="49">
        <v>5</v>
      </c>
      <c r="AM9" s="49">
        <v>5</v>
      </c>
      <c r="AN9" s="49">
        <v>2</v>
      </c>
      <c r="AO9" s="49">
        <v>3</v>
      </c>
      <c r="AP9" s="49">
        <v>2</v>
      </c>
      <c r="AQ9" s="49">
        <v>3</v>
      </c>
      <c r="AR9" s="91">
        <v>2</v>
      </c>
      <c r="AS9" s="91">
        <v>4</v>
      </c>
      <c r="AT9" s="91">
        <v>4</v>
      </c>
      <c r="AU9" s="91">
        <v>4</v>
      </c>
      <c r="AV9" s="91">
        <v>3</v>
      </c>
      <c r="AW9" s="91">
        <v>4</v>
      </c>
      <c r="AX9" s="91">
        <v>3</v>
      </c>
      <c r="AY9" s="91">
        <v>3</v>
      </c>
      <c r="AZ9" s="91">
        <v>3</v>
      </c>
      <c r="BA9" s="91">
        <v>4</v>
      </c>
      <c r="BB9" s="91">
        <v>3</v>
      </c>
      <c r="BC9" s="118"/>
      <c r="BE9" s="50">
        <f t="shared" si="1"/>
        <v>5</v>
      </c>
      <c r="BF9" s="51">
        <f t="shared" si="2"/>
        <v>12</v>
      </c>
      <c r="BG9" s="51">
        <f t="shared" si="3"/>
        <v>17</v>
      </c>
      <c r="BH9" s="51">
        <f t="shared" si="4"/>
        <v>13</v>
      </c>
      <c r="BI9" s="51">
        <f t="shared" si="5"/>
        <v>3</v>
      </c>
      <c r="BJ9" s="51">
        <f t="shared" si="8"/>
        <v>50</v>
      </c>
      <c r="BK9" s="52">
        <f t="shared" si="6"/>
        <v>3</v>
      </c>
      <c r="BL9" s="53"/>
    </row>
    <row r="10" spans="2:64" ht="15.75">
      <c r="B10" s="47">
        <f t="shared" si="7"/>
        <v>6</v>
      </c>
      <c r="C10" s="48" t="s">
        <v>251</v>
      </c>
      <c r="D10" s="92" t="s">
        <v>155</v>
      </c>
      <c r="E10" s="49">
        <v>1</v>
      </c>
      <c r="F10" s="49">
        <v>3</v>
      </c>
      <c r="G10" s="49">
        <v>4</v>
      </c>
      <c r="H10" s="49">
        <v>4</v>
      </c>
      <c r="I10" s="49">
        <v>3</v>
      </c>
      <c r="J10" s="49">
        <v>3</v>
      </c>
      <c r="K10" s="49">
        <v>3</v>
      </c>
      <c r="L10" s="49">
        <v>4</v>
      </c>
      <c r="M10" s="49">
        <v>5</v>
      </c>
      <c r="N10" s="49">
        <v>4</v>
      </c>
      <c r="O10" s="49">
        <v>3</v>
      </c>
      <c r="P10" s="49">
        <v>4</v>
      </c>
      <c r="Q10" s="49">
        <v>4</v>
      </c>
      <c r="R10" s="49">
        <v>4</v>
      </c>
      <c r="S10" s="49">
        <v>4</v>
      </c>
      <c r="T10" s="49">
        <v>4</v>
      </c>
      <c r="U10" s="49">
        <v>4</v>
      </c>
      <c r="V10" s="49">
        <v>3</v>
      </c>
      <c r="W10" s="49">
        <v>3</v>
      </c>
      <c r="X10" s="49">
        <v>3</v>
      </c>
      <c r="Y10" s="49">
        <v>3</v>
      </c>
      <c r="Z10" s="49">
        <v>3</v>
      </c>
      <c r="AA10" s="49">
        <v>3</v>
      </c>
      <c r="AB10" s="49">
        <v>5</v>
      </c>
      <c r="AC10" s="49">
        <v>3</v>
      </c>
      <c r="AD10" s="49">
        <v>5</v>
      </c>
      <c r="AE10" s="49">
        <v>3</v>
      </c>
      <c r="AF10" s="49">
        <v>4</v>
      </c>
      <c r="AG10" s="49">
        <v>4</v>
      </c>
      <c r="AH10" s="49">
        <v>4</v>
      </c>
      <c r="AI10" s="49">
        <v>5</v>
      </c>
      <c r="AJ10" s="49">
        <v>4</v>
      </c>
      <c r="AK10" s="49">
        <v>4</v>
      </c>
      <c r="AL10" s="49">
        <v>4</v>
      </c>
      <c r="AM10" s="49">
        <v>4</v>
      </c>
      <c r="AN10" s="49">
        <v>3</v>
      </c>
      <c r="AO10" s="49">
        <v>3</v>
      </c>
      <c r="AP10" s="49">
        <v>3</v>
      </c>
      <c r="AQ10" s="49">
        <v>2</v>
      </c>
      <c r="AR10" s="91">
        <v>3</v>
      </c>
      <c r="AS10" s="91">
        <v>4</v>
      </c>
      <c r="AT10" s="91">
        <v>4</v>
      </c>
      <c r="AU10" s="91">
        <v>3</v>
      </c>
      <c r="AV10" s="91">
        <v>3</v>
      </c>
      <c r="AW10" s="91">
        <v>4</v>
      </c>
      <c r="AX10" s="91">
        <v>4</v>
      </c>
      <c r="AY10" s="91">
        <v>4</v>
      </c>
      <c r="AZ10" s="91">
        <v>4</v>
      </c>
      <c r="BA10" s="91">
        <v>4</v>
      </c>
      <c r="BB10" s="91">
        <v>3</v>
      </c>
      <c r="BC10" s="118"/>
      <c r="BE10" s="50">
        <f t="shared" si="1"/>
        <v>4</v>
      </c>
      <c r="BF10" s="51">
        <f t="shared" si="2"/>
        <v>24</v>
      </c>
      <c r="BG10" s="51">
        <f t="shared" si="3"/>
        <v>20</v>
      </c>
      <c r="BH10" s="51">
        <f t="shared" si="4"/>
        <v>1</v>
      </c>
      <c r="BI10" s="51">
        <f t="shared" si="5"/>
        <v>1</v>
      </c>
      <c r="BJ10" s="51">
        <f t="shared" si="8"/>
        <v>50</v>
      </c>
      <c r="BK10" s="52">
        <f t="shared" si="6"/>
        <v>4</v>
      </c>
      <c r="BL10" s="53"/>
    </row>
    <row r="11" spans="2:64" ht="15.75">
      <c r="B11" s="47">
        <f t="shared" si="7"/>
        <v>7</v>
      </c>
      <c r="C11" s="48" t="s">
        <v>252</v>
      </c>
      <c r="D11" s="93" t="s">
        <v>156</v>
      </c>
      <c r="E11" s="49">
        <v>1</v>
      </c>
      <c r="F11" s="49">
        <v>2</v>
      </c>
      <c r="G11" s="49">
        <v>3</v>
      </c>
      <c r="H11" s="49">
        <v>3</v>
      </c>
      <c r="I11" s="49">
        <v>3</v>
      </c>
      <c r="J11" s="49">
        <v>3</v>
      </c>
      <c r="K11" s="49">
        <v>2</v>
      </c>
      <c r="L11" s="49">
        <v>5</v>
      </c>
      <c r="M11" s="49">
        <v>5</v>
      </c>
      <c r="N11" s="49">
        <v>3</v>
      </c>
      <c r="O11" s="49">
        <v>4</v>
      </c>
      <c r="P11" s="49">
        <v>4</v>
      </c>
      <c r="Q11" s="49">
        <v>4</v>
      </c>
      <c r="R11" s="49">
        <v>4</v>
      </c>
      <c r="S11" s="49">
        <v>4</v>
      </c>
      <c r="T11" s="49">
        <v>4</v>
      </c>
      <c r="U11" s="49">
        <v>4</v>
      </c>
      <c r="V11" s="49">
        <v>4</v>
      </c>
      <c r="W11" s="49">
        <v>3</v>
      </c>
      <c r="X11" s="49">
        <v>4</v>
      </c>
      <c r="Y11" s="49">
        <v>4</v>
      </c>
      <c r="Z11" s="49">
        <v>4</v>
      </c>
      <c r="AA11" s="49">
        <v>3</v>
      </c>
      <c r="AB11" s="49">
        <v>5</v>
      </c>
      <c r="AC11" s="49">
        <v>5</v>
      </c>
      <c r="AD11" s="49">
        <v>5</v>
      </c>
      <c r="AE11" s="49">
        <v>5</v>
      </c>
      <c r="AF11" s="49">
        <v>5</v>
      </c>
      <c r="AG11" s="49">
        <v>4</v>
      </c>
      <c r="AH11" s="49">
        <v>4</v>
      </c>
      <c r="AI11" s="49">
        <v>4</v>
      </c>
      <c r="AJ11" s="49">
        <v>5</v>
      </c>
      <c r="AK11" s="49">
        <v>4</v>
      </c>
      <c r="AL11" s="49">
        <v>4</v>
      </c>
      <c r="AM11" s="49">
        <v>4</v>
      </c>
      <c r="AN11" s="49">
        <v>3</v>
      </c>
      <c r="AO11" s="49">
        <v>4</v>
      </c>
      <c r="AP11" s="49">
        <v>4</v>
      </c>
      <c r="AQ11" s="49">
        <v>4</v>
      </c>
      <c r="AR11" s="91">
        <v>3</v>
      </c>
      <c r="AS11" s="91">
        <v>4</v>
      </c>
      <c r="AT11" s="91">
        <v>4</v>
      </c>
      <c r="AU11" s="91">
        <v>3</v>
      </c>
      <c r="AV11" s="91">
        <v>3</v>
      </c>
      <c r="AW11" s="91">
        <v>4</v>
      </c>
      <c r="AX11" s="91">
        <v>4</v>
      </c>
      <c r="AY11" s="91">
        <v>3</v>
      </c>
      <c r="AZ11" s="91">
        <v>4</v>
      </c>
      <c r="BA11" s="91">
        <v>5</v>
      </c>
      <c r="BB11" s="91">
        <v>5</v>
      </c>
      <c r="BC11" s="118"/>
      <c r="BE11" s="50">
        <f t="shared" si="1"/>
        <v>10</v>
      </c>
      <c r="BF11" s="51">
        <f t="shared" si="2"/>
        <v>25</v>
      </c>
      <c r="BG11" s="51">
        <f t="shared" si="3"/>
        <v>12</v>
      </c>
      <c r="BH11" s="51">
        <f t="shared" si="4"/>
        <v>2</v>
      </c>
      <c r="BI11" s="51">
        <f t="shared" si="5"/>
        <v>1</v>
      </c>
      <c r="BJ11" s="51">
        <f t="shared" si="8"/>
        <v>50</v>
      </c>
      <c r="BK11" s="52">
        <f t="shared" si="6"/>
        <v>4</v>
      </c>
      <c r="BL11" s="53"/>
    </row>
    <row r="12" spans="2:64" ht="15.75">
      <c r="B12" s="47">
        <f t="shared" si="7"/>
        <v>8</v>
      </c>
      <c r="C12" s="48" t="s">
        <v>253</v>
      </c>
      <c r="D12" s="93" t="s">
        <v>157</v>
      </c>
      <c r="E12" s="49">
        <v>2</v>
      </c>
      <c r="F12" s="49">
        <v>2</v>
      </c>
      <c r="G12" s="49">
        <v>3</v>
      </c>
      <c r="H12" s="49">
        <v>1</v>
      </c>
      <c r="I12" s="49">
        <v>2</v>
      </c>
      <c r="J12" s="49">
        <v>2</v>
      </c>
      <c r="K12" s="49">
        <v>1</v>
      </c>
      <c r="L12" s="49">
        <v>3</v>
      </c>
      <c r="M12" s="49">
        <v>3</v>
      </c>
      <c r="N12" s="49">
        <v>3</v>
      </c>
      <c r="O12" s="49">
        <v>3</v>
      </c>
      <c r="P12" s="49">
        <v>3</v>
      </c>
      <c r="Q12" s="49">
        <v>3</v>
      </c>
      <c r="R12" s="49">
        <v>3</v>
      </c>
      <c r="S12" s="49">
        <v>3</v>
      </c>
      <c r="T12" s="49">
        <v>3</v>
      </c>
      <c r="U12" s="49">
        <v>4</v>
      </c>
      <c r="V12" s="49">
        <v>4</v>
      </c>
      <c r="W12" s="49">
        <v>4</v>
      </c>
      <c r="X12" s="49">
        <v>4</v>
      </c>
      <c r="Y12" s="49">
        <v>4</v>
      </c>
      <c r="Z12" s="49">
        <v>4</v>
      </c>
      <c r="AA12" s="49">
        <v>4</v>
      </c>
      <c r="AB12" s="49">
        <v>4</v>
      </c>
      <c r="AC12" s="49">
        <v>4</v>
      </c>
      <c r="AD12" s="49">
        <v>4</v>
      </c>
      <c r="AE12" s="49">
        <v>3</v>
      </c>
      <c r="AF12" s="49">
        <v>4</v>
      </c>
      <c r="AG12" s="49">
        <v>5</v>
      </c>
      <c r="AH12" s="49">
        <v>3</v>
      </c>
      <c r="AI12" s="49">
        <v>4</v>
      </c>
      <c r="AJ12" s="49">
        <v>2</v>
      </c>
      <c r="AK12" s="49">
        <v>4</v>
      </c>
      <c r="AL12" s="49">
        <v>4</v>
      </c>
      <c r="AM12" s="49">
        <v>4</v>
      </c>
      <c r="AN12" s="49">
        <v>3</v>
      </c>
      <c r="AO12" s="49">
        <v>4</v>
      </c>
      <c r="AP12" s="49">
        <v>3</v>
      </c>
      <c r="AQ12" s="49">
        <v>3</v>
      </c>
      <c r="AR12" s="91">
        <v>3</v>
      </c>
      <c r="AS12" s="91">
        <v>3</v>
      </c>
      <c r="AT12" s="91">
        <v>5</v>
      </c>
      <c r="AU12" s="91">
        <v>4</v>
      </c>
      <c r="AV12" s="91">
        <v>3</v>
      </c>
      <c r="AW12" s="91">
        <v>3</v>
      </c>
      <c r="AX12" s="91">
        <v>3</v>
      </c>
      <c r="AY12" s="91">
        <v>3</v>
      </c>
      <c r="AZ12" s="91">
        <v>3</v>
      </c>
      <c r="BA12" s="91">
        <v>3</v>
      </c>
      <c r="BB12" s="91">
        <v>3</v>
      </c>
      <c r="BC12" s="118"/>
      <c r="BE12" s="50">
        <f t="shared" si="1"/>
        <v>2</v>
      </c>
      <c r="BF12" s="51">
        <f t="shared" si="2"/>
        <v>17</v>
      </c>
      <c r="BG12" s="51">
        <f t="shared" si="3"/>
        <v>24</v>
      </c>
      <c r="BH12" s="51">
        <f t="shared" si="4"/>
        <v>5</v>
      </c>
      <c r="BI12" s="51">
        <f t="shared" si="5"/>
        <v>2</v>
      </c>
      <c r="BJ12" s="51">
        <f t="shared" si="8"/>
        <v>50</v>
      </c>
      <c r="BK12" s="52">
        <f t="shared" si="6"/>
        <v>3</v>
      </c>
      <c r="BL12" s="53"/>
    </row>
    <row r="13" spans="2:64" ht="15.75">
      <c r="B13" s="47">
        <f t="shared" si="7"/>
        <v>9</v>
      </c>
      <c r="C13" s="48" t="s">
        <v>254</v>
      </c>
      <c r="D13" s="93" t="s">
        <v>158</v>
      </c>
      <c r="E13" s="49">
        <v>1</v>
      </c>
      <c r="F13" s="49">
        <v>1</v>
      </c>
      <c r="G13" s="49">
        <v>1</v>
      </c>
      <c r="H13" s="49">
        <v>1</v>
      </c>
      <c r="I13" s="49">
        <v>1</v>
      </c>
      <c r="J13" s="49">
        <v>1</v>
      </c>
      <c r="K13" s="49">
        <v>1</v>
      </c>
      <c r="L13" s="49">
        <v>2</v>
      </c>
      <c r="M13" s="49">
        <v>3</v>
      </c>
      <c r="N13" s="49">
        <v>2</v>
      </c>
      <c r="O13" s="49">
        <v>3</v>
      </c>
      <c r="P13" s="49">
        <v>2</v>
      </c>
      <c r="Q13" s="49">
        <v>2</v>
      </c>
      <c r="R13" s="49">
        <v>1</v>
      </c>
      <c r="S13" s="49">
        <v>1</v>
      </c>
      <c r="T13" s="49">
        <v>1</v>
      </c>
      <c r="U13" s="49">
        <v>2</v>
      </c>
      <c r="V13" s="49">
        <v>1</v>
      </c>
      <c r="W13" s="49">
        <v>2</v>
      </c>
      <c r="X13" s="49">
        <v>1</v>
      </c>
      <c r="Y13" s="49">
        <v>1</v>
      </c>
      <c r="Z13" s="49">
        <v>1</v>
      </c>
      <c r="AA13" s="49">
        <v>1</v>
      </c>
      <c r="AB13" s="49">
        <v>3</v>
      </c>
      <c r="AC13" s="49">
        <v>3</v>
      </c>
      <c r="AD13" s="49">
        <v>1</v>
      </c>
      <c r="AE13" s="49">
        <v>3</v>
      </c>
      <c r="AF13" s="49">
        <v>1</v>
      </c>
      <c r="AG13" s="49">
        <v>3</v>
      </c>
      <c r="AH13" s="49">
        <v>4</v>
      </c>
      <c r="AI13" s="49">
        <v>4</v>
      </c>
      <c r="AJ13" s="49">
        <v>2</v>
      </c>
      <c r="AK13" s="49">
        <v>4</v>
      </c>
      <c r="AL13" s="49">
        <v>4</v>
      </c>
      <c r="AM13" s="49">
        <v>3</v>
      </c>
      <c r="AN13" s="49">
        <v>2</v>
      </c>
      <c r="AO13" s="49">
        <v>3</v>
      </c>
      <c r="AP13" s="49">
        <v>3</v>
      </c>
      <c r="AQ13" s="49">
        <v>2</v>
      </c>
      <c r="AR13" s="91">
        <v>1</v>
      </c>
      <c r="AS13" s="91">
        <v>3</v>
      </c>
      <c r="AT13" s="91">
        <v>2</v>
      </c>
      <c r="AU13" s="91">
        <v>3</v>
      </c>
      <c r="AV13" s="91">
        <v>3</v>
      </c>
      <c r="AW13" s="91">
        <v>3</v>
      </c>
      <c r="AX13" s="91">
        <v>2</v>
      </c>
      <c r="AY13" s="91">
        <v>2</v>
      </c>
      <c r="AZ13" s="91">
        <v>2</v>
      </c>
      <c r="BA13" s="91">
        <v>2</v>
      </c>
      <c r="BB13" s="91">
        <v>1</v>
      </c>
      <c r="BC13" s="118"/>
      <c r="BE13" s="50">
        <f t="shared" si="1"/>
        <v>0</v>
      </c>
      <c r="BF13" s="51">
        <f t="shared" si="2"/>
        <v>4</v>
      </c>
      <c r="BG13" s="51">
        <f t="shared" si="3"/>
        <v>13</v>
      </c>
      <c r="BH13" s="51">
        <f t="shared" si="4"/>
        <v>14</v>
      </c>
      <c r="BI13" s="51">
        <f t="shared" si="5"/>
        <v>19</v>
      </c>
      <c r="BJ13" s="51">
        <f t="shared" si="8"/>
        <v>50</v>
      </c>
      <c r="BK13" s="52">
        <f t="shared" si="6"/>
        <v>2</v>
      </c>
      <c r="BL13" s="53"/>
    </row>
    <row r="14" spans="2:64" ht="15.75">
      <c r="B14" s="47">
        <f t="shared" si="7"/>
        <v>10</v>
      </c>
      <c r="C14" s="48" t="s">
        <v>255</v>
      </c>
      <c r="D14" s="93" t="s">
        <v>159</v>
      </c>
      <c r="E14" s="49">
        <v>2</v>
      </c>
      <c r="F14" s="49">
        <v>3</v>
      </c>
      <c r="G14" s="49">
        <v>3</v>
      </c>
      <c r="H14" s="49">
        <v>4</v>
      </c>
      <c r="I14" s="49">
        <v>3</v>
      </c>
      <c r="J14" s="49">
        <v>3</v>
      </c>
      <c r="K14" s="49">
        <v>4</v>
      </c>
      <c r="L14" s="49">
        <v>5</v>
      </c>
      <c r="M14" s="49">
        <v>5</v>
      </c>
      <c r="N14" s="49">
        <v>4</v>
      </c>
      <c r="O14" s="49">
        <v>4</v>
      </c>
      <c r="P14" s="49">
        <v>3</v>
      </c>
      <c r="Q14" s="49">
        <v>3</v>
      </c>
      <c r="R14" s="49">
        <v>5</v>
      </c>
      <c r="S14" s="49">
        <v>5</v>
      </c>
      <c r="T14" s="49">
        <v>5</v>
      </c>
      <c r="U14" s="49">
        <v>4</v>
      </c>
      <c r="V14" s="49">
        <v>5</v>
      </c>
      <c r="W14" s="49">
        <v>4</v>
      </c>
      <c r="X14" s="49">
        <v>5</v>
      </c>
      <c r="Y14" s="49">
        <v>4</v>
      </c>
      <c r="Z14" s="49">
        <v>4</v>
      </c>
      <c r="AA14" s="49">
        <v>4</v>
      </c>
      <c r="AB14" s="49">
        <v>5</v>
      </c>
      <c r="AC14" s="49">
        <v>3</v>
      </c>
      <c r="AD14" s="49">
        <v>5</v>
      </c>
      <c r="AE14" s="49">
        <v>5</v>
      </c>
      <c r="AF14" s="49">
        <v>5</v>
      </c>
      <c r="AG14" s="49">
        <v>5</v>
      </c>
      <c r="AH14" s="49">
        <v>5</v>
      </c>
      <c r="AI14" s="49">
        <v>4</v>
      </c>
      <c r="AJ14" s="49">
        <v>5</v>
      </c>
      <c r="AK14" s="49">
        <v>5</v>
      </c>
      <c r="AL14" s="49">
        <v>3</v>
      </c>
      <c r="AM14" s="49">
        <v>5</v>
      </c>
      <c r="AN14" s="49">
        <v>3</v>
      </c>
      <c r="AO14" s="49">
        <v>2</v>
      </c>
      <c r="AP14" s="49">
        <v>2</v>
      </c>
      <c r="AQ14" s="49">
        <v>3</v>
      </c>
      <c r="AR14" s="91">
        <v>3</v>
      </c>
      <c r="AS14" s="91">
        <v>4</v>
      </c>
      <c r="AT14" s="91">
        <v>4</v>
      </c>
      <c r="AU14" s="91">
        <v>4</v>
      </c>
      <c r="AV14" s="91">
        <v>4</v>
      </c>
      <c r="AW14" s="91">
        <v>4</v>
      </c>
      <c r="AX14" s="91">
        <v>4</v>
      </c>
      <c r="AY14" s="91">
        <v>4</v>
      </c>
      <c r="AZ14" s="91">
        <v>4</v>
      </c>
      <c r="BA14" s="91">
        <v>4</v>
      </c>
      <c r="BB14" s="91">
        <v>2</v>
      </c>
      <c r="BC14" s="118"/>
      <c r="BE14" s="50">
        <f t="shared" si="1"/>
        <v>16</v>
      </c>
      <c r="BF14" s="51">
        <f t="shared" si="2"/>
        <v>19</v>
      </c>
      <c r="BG14" s="51">
        <f t="shared" si="3"/>
        <v>11</v>
      </c>
      <c r="BH14" s="51">
        <f t="shared" si="4"/>
        <v>4</v>
      </c>
      <c r="BI14" s="51">
        <f t="shared" si="5"/>
        <v>0</v>
      </c>
      <c r="BJ14" s="51">
        <f t="shared" si="8"/>
        <v>50</v>
      </c>
      <c r="BK14" s="52">
        <f t="shared" si="6"/>
        <v>4</v>
      </c>
      <c r="BL14" s="53"/>
    </row>
    <row r="15" spans="2:64" ht="15.75">
      <c r="B15" s="47">
        <f t="shared" si="7"/>
        <v>11</v>
      </c>
      <c r="C15" s="48" t="s">
        <v>256</v>
      </c>
      <c r="D15" s="93" t="s">
        <v>160</v>
      </c>
      <c r="E15" s="49">
        <v>3</v>
      </c>
      <c r="F15" s="49">
        <v>2</v>
      </c>
      <c r="G15" s="49">
        <v>3</v>
      </c>
      <c r="H15" s="49">
        <v>3</v>
      </c>
      <c r="I15" s="49">
        <v>3</v>
      </c>
      <c r="J15" s="49">
        <v>3</v>
      </c>
      <c r="K15" s="49">
        <v>2</v>
      </c>
      <c r="L15" s="49">
        <v>3</v>
      </c>
      <c r="M15" s="49">
        <v>2</v>
      </c>
      <c r="N15" s="49">
        <v>2</v>
      </c>
      <c r="O15" s="49">
        <v>3</v>
      </c>
      <c r="P15" s="49">
        <v>3</v>
      </c>
      <c r="Q15" s="49">
        <v>3</v>
      </c>
      <c r="R15" s="49">
        <v>1</v>
      </c>
      <c r="S15" s="49">
        <v>1</v>
      </c>
      <c r="T15" s="49">
        <v>1</v>
      </c>
      <c r="U15" s="49">
        <v>3</v>
      </c>
      <c r="V15" s="49">
        <v>1</v>
      </c>
      <c r="W15" s="49">
        <v>3</v>
      </c>
      <c r="X15" s="49">
        <v>3</v>
      </c>
      <c r="Y15" s="49">
        <v>2</v>
      </c>
      <c r="Z15" s="49">
        <v>2</v>
      </c>
      <c r="AA15" s="49">
        <v>2</v>
      </c>
      <c r="AB15" s="49">
        <v>3</v>
      </c>
      <c r="AC15" s="49">
        <v>3</v>
      </c>
      <c r="AD15" s="49">
        <v>4</v>
      </c>
      <c r="AE15" s="49">
        <v>2</v>
      </c>
      <c r="AF15" s="49">
        <v>3</v>
      </c>
      <c r="AG15" s="49">
        <v>4</v>
      </c>
      <c r="AH15" s="49">
        <v>4</v>
      </c>
      <c r="AI15" s="49">
        <v>4</v>
      </c>
      <c r="AJ15" s="49">
        <v>3</v>
      </c>
      <c r="AK15" s="49">
        <v>5</v>
      </c>
      <c r="AL15" s="49">
        <v>4</v>
      </c>
      <c r="AM15" s="49">
        <v>5</v>
      </c>
      <c r="AN15" s="49">
        <v>3</v>
      </c>
      <c r="AO15" s="49">
        <v>2</v>
      </c>
      <c r="AP15" s="49">
        <v>4</v>
      </c>
      <c r="AQ15" s="49">
        <v>2</v>
      </c>
      <c r="AR15" s="91">
        <v>2</v>
      </c>
      <c r="AS15" s="91">
        <v>4</v>
      </c>
      <c r="AT15" s="91">
        <v>3</v>
      </c>
      <c r="AU15" s="91">
        <v>4</v>
      </c>
      <c r="AV15" s="91">
        <v>4</v>
      </c>
      <c r="AW15" s="91">
        <v>4</v>
      </c>
      <c r="AX15" s="91">
        <v>2</v>
      </c>
      <c r="AY15" s="91">
        <v>4</v>
      </c>
      <c r="AZ15" s="91">
        <v>3</v>
      </c>
      <c r="BA15" s="91">
        <v>2</v>
      </c>
      <c r="BB15" s="91">
        <v>2</v>
      </c>
      <c r="BC15" s="118"/>
      <c r="BE15" s="50">
        <f t="shared" si="1"/>
        <v>2</v>
      </c>
      <c r="BF15" s="51">
        <f t="shared" si="2"/>
        <v>11</v>
      </c>
      <c r="BG15" s="51">
        <f t="shared" si="3"/>
        <v>19</v>
      </c>
      <c r="BH15" s="51">
        <f t="shared" si="4"/>
        <v>14</v>
      </c>
      <c r="BI15" s="51">
        <f t="shared" si="5"/>
        <v>4</v>
      </c>
      <c r="BJ15" s="51">
        <f t="shared" si="8"/>
        <v>50</v>
      </c>
      <c r="BK15" s="52">
        <f t="shared" si="6"/>
        <v>3</v>
      </c>
      <c r="BL15" s="53"/>
    </row>
    <row r="16" spans="2:64" ht="15.75">
      <c r="B16" s="47">
        <f t="shared" si="7"/>
        <v>12</v>
      </c>
      <c r="C16" s="48" t="s">
        <v>257</v>
      </c>
      <c r="D16" s="93" t="s">
        <v>161</v>
      </c>
      <c r="E16" s="49">
        <v>2</v>
      </c>
      <c r="F16" s="49">
        <v>2</v>
      </c>
      <c r="G16" s="49">
        <v>3</v>
      </c>
      <c r="H16" s="49">
        <v>1</v>
      </c>
      <c r="I16" s="49">
        <v>2</v>
      </c>
      <c r="J16" s="49">
        <v>2</v>
      </c>
      <c r="K16" s="49">
        <v>2</v>
      </c>
      <c r="L16" s="49">
        <v>3</v>
      </c>
      <c r="M16" s="49">
        <v>5</v>
      </c>
      <c r="N16" s="49">
        <v>4</v>
      </c>
      <c r="O16" s="49">
        <v>3</v>
      </c>
      <c r="P16" s="49">
        <v>3</v>
      </c>
      <c r="Q16" s="49">
        <v>3</v>
      </c>
      <c r="R16" s="49">
        <v>3</v>
      </c>
      <c r="S16" s="49">
        <v>3</v>
      </c>
      <c r="T16" s="49">
        <v>3</v>
      </c>
      <c r="U16" s="49">
        <v>4</v>
      </c>
      <c r="V16" s="49">
        <v>4</v>
      </c>
      <c r="W16" s="49">
        <v>4</v>
      </c>
      <c r="X16" s="49">
        <v>4</v>
      </c>
      <c r="Y16" s="49">
        <v>4</v>
      </c>
      <c r="Z16" s="49">
        <v>4</v>
      </c>
      <c r="AA16" s="49">
        <v>4</v>
      </c>
      <c r="AB16" s="49">
        <v>5</v>
      </c>
      <c r="AC16" s="49">
        <v>5</v>
      </c>
      <c r="AD16" s="49">
        <v>5</v>
      </c>
      <c r="AE16" s="49">
        <v>5</v>
      </c>
      <c r="AF16" s="49">
        <v>5</v>
      </c>
      <c r="AG16" s="49">
        <v>4</v>
      </c>
      <c r="AH16" s="49">
        <v>3</v>
      </c>
      <c r="AI16" s="49">
        <v>2</v>
      </c>
      <c r="AJ16" s="49">
        <v>3</v>
      </c>
      <c r="AK16" s="49">
        <v>4</v>
      </c>
      <c r="AL16" s="49">
        <v>3</v>
      </c>
      <c r="AM16" s="49">
        <v>4</v>
      </c>
      <c r="AN16" s="49">
        <v>2</v>
      </c>
      <c r="AO16" s="49">
        <v>2</v>
      </c>
      <c r="AP16" s="49">
        <v>2</v>
      </c>
      <c r="AQ16" s="49">
        <v>3</v>
      </c>
      <c r="AR16" s="91">
        <v>2</v>
      </c>
      <c r="AS16" s="91">
        <v>4</v>
      </c>
      <c r="AT16" s="91">
        <v>4</v>
      </c>
      <c r="AU16" s="91">
        <v>4</v>
      </c>
      <c r="AV16" s="91">
        <v>3</v>
      </c>
      <c r="AW16" s="91">
        <v>4</v>
      </c>
      <c r="AX16" s="91">
        <v>3</v>
      </c>
      <c r="AY16" s="91">
        <v>2</v>
      </c>
      <c r="AZ16" s="91">
        <v>2</v>
      </c>
      <c r="BA16" s="91">
        <v>2</v>
      </c>
      <c r="BB16" s="91">
        <v>1</v>
      </c>
      <c r="BC16" s="118"/>
      <c r="BE16" s="50">
        <f t="shared" si="1"/>
        <v>6</v>
      </c>
      <c r="BF16" s="51">
        <f t="shared" si="2"/>
        <v>15</v>
      </c>
      <c r="BG16" s="51">
        <f t="shared" si="3"/>
        <v>14</v>
      </c>
      <c r="BH16" s="51">
        <f t="shared" si="4"/>
        <v>13</v>
      </c>
      <c r="BI16" s="51">
        <f t="shared" si="5"/>
        <v>2</v>
      </c>
      <c r="BJ16" s="51">
        <f t="shared" si="8"/>
        <v>50</v>
      </c>
      <c r="BK16" s="52">
        <f t="shared" si="6"/>
        <v>3</v>
      </c>
      <c r="BL16" s="53"/>
    </row>
    <row r="17" spans="2:64" ht="15.75">
      <c r="B17" s="47">
        <f t="shared" si="7"/>
        <v>13</v>
      </c>
      <c r="C17" s="48" t="s">
        <v>258</v>
      </c>
      <c r="D17" s="93" t="s">
        <v>162</v>
      </c>
      <c r="E17" s="49">
        <v>2</v>
      </c>
      <c r="F17" s="49">
        <v>2</v>
      </c>
      <c r="G17" s="49">
        <v>3</v>
      </c>
      <c r="H17" s="49">
        <v>1</v>
      </c>
      <c r="I17" s="49">
        <v>1</v>
      </c>
      <c r="J17" s="49">
        <v>1</v>
      </c>
      <c r="K17" s="49">
        <v>1</v>
      </c>
      <c r="L17" s="49">
        <v>3</v>
      </c>
      <c r="M17" s="49">
        <v>4</v>
      </c>
      <c r="N17" s="49">
        <v>3</v>
      </c>
      <c r="O17" s="49">
        <v>4</v>
      </c>
      <c r="P17" s="49">
        <v>4</v>
      </c>
      <c r="Q17" s="49">
        <v>4</v>
      </c>
      <c r="R17" s="49">
        <v>2</v>
      </c>
      <c r="S17" s="49">
        <v>2</v>
      </c>
      <c r="T17" s="49">
        <v>2</v>
      </c>
      <c r="U17" s="49">
        <v>3</v>
      </c>
      <c r="V17" s="49">
        <v>4</v>
      </c>
      <c r="W17" s="49">
        <v>4</v>
      </c>
      <c r="X17" s="49">
        <v>4</v>
      </c>
      <c r="Y17" s="49">
        <v>4</v>
      </c>
      <c r="Z17" s="49">
        <v>4</v>
      </c>
      <c r="AA17" s="49">
        <v>4</v>
      </c>
      <c r="AB17" s="49">
        <v>2</v>
      </c>
      <c r="AC17" s="49">
        <v>3</v>
      </c>
      <c r="AD17" s="49">
        <v>5</v>
      </c>
      <c r="AE17" s="49">
        <v>3</v>
      </c>
      <c r="AF17" s="49">
        <v>5</v>
      </c>
      <c r="AG17" s="49">
        <v>3</v>
      </c>
      <c r="AH17" s="49">
        <v>2</v>
      </c>
      <c r="AI17" s="49">
        <v>2</v>
      </c>
      <c r="AJ17" s="49">
        <v>3</v>
      </c>
      <c r="AK17" s="49">
        <v>3</v>
      </c>
      <c r="AL17" s="49">
        <v>2</v>
      </c>
      <c r="AM17" s="49">
        <v>3</v>
      </c>
      <c r="AN17" s="49">
        <v>3</v>
      </c>
      <c r="AO17" s="49">
        <v>2</v>
      </c>
      <c r="AP17" s="49">
        <v>2</v>
      </c>
      <c r="AQ17" s="49">
        <v>3</v>
      </c>
      <c r="AR17" s="91">
        <v>2</v>
      </c>
      <c r="AS17" s="91">
        <v>4</v>
      </c>
      <c r="AT17" s="91">
        <v>4</v>
      </c>
      <c r="AU17" s="91">
        <v>4</v>
      </c>
      <c r="AV17" s="91">
        <v>4</v>
      </c>
      <c r="AW17" s="91"/>
      <c r="AX17" s="91">
        <v>5</v>
      </c>
      <c r="AY17" s="91">
        <v>3</v>
      </c>
      <c r="AZ17" s="91">
        <v>3</v>
      </c>
      <c r="BA17" s="91">
        <v>4</v>
      </c>
      <c r="BB17" s="91">
        <v>4</v>
      </c>
      <c r="BC17" s="118"/>
      <c r="BE17" s="50">
        <f t="shared" si="1"/>
        <v>3</v>
      </c>
      <c r="BF17" s="51">
        <f t="shared" si="2"/>
        <v>16</v>
      </c>
      <c r="BG17" s="51">
        <f t="shared" si="3"/>
        <v>14</v>
      </c>
      <c r="BH17" s="51">
        <f t="shared" si="4"/>
        <v>12</v>
      </c>
      <c r="BI17" s="51">
        <f t="shared" si="5"/>
        <v>4</v>
      </c>
      <c r="BJ17" s="51">
        <f t="shared" si="8"/>
        <v>49</v>
      </c>
      <c r="BK17" s="52">
        <f t="shared" si="6"/>
        <v>3</v>
      </c>
      <c r="BL17" s="53"/>
    </row>
    <row r="18" spans="2:64" ht="15.75">
      <c r="B18" s="47">
        <f t="shared" si="7"/>
        <v>14</v>
      </c>
      <c r="C18" s="48" t="s">
        <v>259</v>
      </c>
      <c r="D18" s="93" t="s">
        <v>163</v>
      </c>
      <c r="E18" s="49">
        <v>1</v>
      </c>
      <c r="F18" s="49">
        <v>2</v>
      </c>
      <c r="G18" s="49">
        <v>1</v>
      </c>
      <c r="H18" s="49">
        <v>1</v>
      </c>
      <c r="I18" s="49">
        <v>1</v>
      </c>
      <c r="J18" s="49">
        <v>1</v>
      </c>
      <c r="K18" s="49">
        <v>1</v>
      </c>
      <c r="L18" s="49">
        <v>4</v>
      </c>
      <c r="M18" s="49">
        <v>4</v>
      </c>
      <c r="N18" s="49">
        <v>5</v>
      </c>
      <c r="O18" s="49">
        <v>5</v>
      </c>
      <c r="P18" s="49">
        <v>3</v>
      </c>
      <c r="Q18" s="49">
        <v>5</v>
      </c>
      <c r="R18" s="49">
        <v>1</v>
      </c>
      <c r="S18" s="49">
        <v>1</v>
      </c>
      <c r="T18" s="49">
        <v>1</v>
      </c>
      <c r="U18" s="49">
        <v>5</v>
      </c>
      <c r="V18" s="49">
        <v>5</v>
      </c>
      <c r="W18" s="49">
        <v>5</v>
      </c>
      <c r="X18" s="49">
        <v>5</v>
      </c>
      <c r="Y18" s="49">
        <v>5</v>
      </c>
      <c r="Z18" s="49">
        <v>5</v>
      </c>
      <c r="AA18" s="49">
        <v>5</v>
      </c>
      <c r="AB18" s="49">
        <v>2</v>
      </c>
      <c r="AC18" s="49">
        <v>5</v>
      </c>
      <c r="AD18" s="49">
        <v>3</v>
      </c>
      <c r="AE18" s="49">
        <v>4</v>
      </c>
      <c r="AF18" s="49">
        <v>3</v>
      </c>
      <c r="AG18" s="49">
        <v>4</v>
      </c>
      <c r="AH18" s="49">
        <v>4</v>
      </c>
      <c r="AI18" s="49">
        <v>5</v>
      </c>
      <c r="AJ18" s="49">
        <v>3</v>
      </c>
      <c r="AK18" s="49">
        <v>4</v>
      </c>
      <c r="AL18" s="49">
        <v>4</v>
      </c>
      <c r="AM18" s="49">
        <v>5</v>
      </c>
      <c r="AN18" s="49">
        <v>4</v>
      </c>
      <c r="AO18" s="49">
        <v>3</v>
      </c>
      <c r="AP18" s="49">
        <v>3</v>
      </c>
      <c r="AQ18" s="49">
        <v>4</v>
      </c>
      <c r="AR18" s="91">
        <v>3</v>
      </c>
      <c r="AS18" s="91">
        <v>3</v>
      </c>
      <c r="AT18" s="91">
        <v>5</v>
      </c>
      <c r="AU18" s="91">
        <v>3</v>
      </c>
      <c r="AV18" s="91">
        <v>3</v>
      </c>
      <c r="AW18" s="91">
        <v>3</v>
      </c>
      <c r="AX18" s="91">
        <v>2</v>
      </c>
      <c r="AY18" s="91">
        <v>2</v>
      </c>
      <c r="AZ18" s="91">
        <v>1</v>
      </c>
      <c r="BA18" s="91">
        <v>1</v>
      </c>
      <c r="BB18" s="91">
        <v>1</v>
      </c>
      <c r="BC18" s="118"/>
      <c r="BE18" s="50">
        <f t="shared" si="1"/>
        <v>14</v>
      </c>
      <c r="BF18" s="51">
        <f t="shared" si="2"/>
        <v>9</v>
      </c>
      <c r="BG18" s="51">
        <f t="shared" si="3"/>
        <v>11</v>
      </c>
      <c r="BH18" s="51">
        <f t="shared" si="4"/>
        <v>4</v>
      </c>
      <c r="BI18" s="51">
        <f t="shared" si="5"/>
        <v>12</v>
      </c>
      <c r="BJ18" s="51">
        <f t="shared" si="8"/>
        <v>50</v>
      </c>
      <c r="BK18" s="52">
        <f t="shared" si="6"/>
        <v>3</v>
      </c>
      <c r="BL18" s="53"/>
    </row>
    <row r="19" spans="2:64" ht="15.75">
      <c r="B19" s="47">
        <f t="shared" si="7"/>
        <v>15</v>
      </c>
      <c r="C19" s="48" t="s">
        <v>260</v>
      </c>
      <c r="D19" s="93" t="s">
        <v>164</v>
      </c>
      <c r="E19" s="49">
        <v>1</v>
      </c>
      <c r="F19" s="49">
        <v>2</v>
      </c>
      <c r="G19" s="49">
        <v>2</v>
      </c>
      <c r="H19" s="49">
        <v>2</v>
      </c>
      <c r="I19" s="49">
        <v>1</v>
      </c>
      <c r="J19" s="49">
        <v>1</v>
      </c>
      <c r="K19" s="49">
        <v>1</v>
      </c>
      <c r="L19" s="49">
        <v>3</v>
      </c>
      <c r="M19" s="49">
        <v>3</v>
      </c>
      <c r="N19" s="49">
        <v>3</v>
      </c>
      <c r="O19" s="49">
        <v>3</v>
      </c>
      <c r="P19" s="49">
        <v>3</v>
      </c>
      <c r="Q19" s="49">
        <v>3</v>
      </c>
      <c r="R19" s="49">
        <v>1</v>
      </c>
      <c r="S19" s="49">
        <v>1</v>
      </c>
      <c r="T19" s="49">
        <v>1</v>
      </c>
      <c r="U19" s="49">
        <v>3</v>
      </c>
      <c r="V19" s="49">
        <v>3</v>
      </c>
      <c r="W19" s="49">
        <v>3</v>
      </c>
      <c r="X19" s="49">
        <v>4</v>
      </c>
      <c r="Y19" s="49">
        <v>3</v>
      </c>
      <c r="Z19" s="49">
        <v>3</v>
      </c>
      <c r="AA19" s="49">
        <v>3</v>
      </c>
      <c r="AB19" s="49">
        <v>2</v>
      </c>
      <c r="AC19" s="49">
        <v>2</v>
      </c>
      <c r="AD19" s="49">
        <v>1</v>
      </c>
      <c r="AE19" s="49">
        <v>2</v>
      </c>
      <c r="AF19" s="49">
        <v>2</v>
      </c>
      <c r="AG19" s="49">
        <v>5</v>
      </c>
      <c r="AH19" s="49">
        <v>4</v>
      </c>
      <c r="AI19" s="49">
        <v>3</v>
      </c>
      <c r="AJ19" s="49">
        <v>3</v>
      </c>
      <c r="AK19" s="49">
        <v>4</v>
      </c>
      <c r="AL19" s="49">
        <v>3</v>
      </c>
      <c r="AM19" s="49">
        <v>4</v>
      </c>
      <c r="AN19" s="49">
        <v>2</v>
      </c>
      <c r="AO19" s="49">
        <v>3</v>
      </c>
      <c r="AP19" s="49">
        <v>2</v>
      </c>
      <c r="AQ19" s="49">
        <v>2</v>
      </c>
      <c r="AR19" s="91">
        <v>1</v>
      </c>
      <c r="AS19" s="91">
        <v>3</v>
      </c>
      <c r="AT19" s="91">
        <v>2</v>
      </c>
      <c r="AU19" s="91">
        <v>2</v>
      </c>
      <c r="AV19" s="91">
        <v>2</v>
      </c>
      <c r="AW19" s="91">
        <v>3</v>
      </c>
      <c r="AX19" s="91">
        <v>3</v>
      </c>
      <c r="AY19" s="91">
        <v>3</v>
      </c>
      <c r="AZ19" s="91">
        <v>4</v>
      </c>
      <c r="BA19" s="91">
        <v>4</v>
      </c>
      <c r="BB19" s="91">
        <v>3</v>
      </c>
      <c r="BC19" s="118"/>
      <c r="BE19" s="50">
        <f t="shared" si="1"/>
        <v>1</v>
      </c>
      <c r="BF19" s="51">
        <f t="shared" si="2"/>
        <v>6</v>
      </c>
      <c r="BG19" s="51">
        <f t="shared" si="3"/>
        <v>21</v>
      </c>
      <c r="BH19" s="51">
        <f t="shared" si="4"/>
        <v>13</v>
      </c>
      <c r="BI19" s="51">
        <f t="shared" si="5"/>
        <v>9</v>
      </c>
      <c r="BJ19" s="51">
        <f t="shared" si="8"/>
        <v>50</v>
      </c>
      <c r="BK19" s="52">
        <f t="shared" si="6"/>
        <v>3</v>
      </c>
      <c r="BL19" s="53"/>
    </row>
    <row r="20" spans="2:64" ht="15.75">
      <c r="B20" s="47">
        <f t="shared" si="7"/>
        <v>16</v>
      </c>
      <c r="C20" s="48" t="s">
        <v>261</v>
      </c>
      <c r="D20" s="94" t="s">
        <v>165</v>
      </c>
      <c r="E20" s="49">
        <v>1</v>
      </c>
      <c r="F20" s="49">
        <v>2</v>
      </c>
      <c r="G20" s="49">
        <v>3</v>
      </c>
      <c r="H20" s="49">
        <v>2</v>
      </c>
      <c r="I20" s="49">
        <v>1</v>
      </c>
      <c r="J20" s="49">
        <v>1</v>
      </c>
      <c r="K20" s="49">
        <v>2</v>
      </c>
      <c r="L20" s="49">
        <v>2</v>
      </c>
      <c r="M20" s="49">
        <v>2</v>
      </c>
      <c r="N20" s="49">
        <v>2</v>
      </c>
      <c r="O20" s="49">
        <v>3</v>
      </c>
      <c r="P20" s="49">
        <v>2</v>
      </c>
      <c r="Q20" s="49">
        <v>2</v>
      </c>
      <c r="R20" s="49">
        <v>3</v>
      </c>
      <c r="S20" s="49">
        <v>3</v>
      </c>
      <c r="T20" s="49">
        <v>3</v>
      </c>
      <c r="U20" s="49">
        <v>4</v>
      </c>
      <c r="V20" s="49">
        <v>4</v>
      </c>
      <c r="W20" s="49">
        <v>4</v>
      </c>
      <c r="X20" s="49">
        <v>4</v>
      </c>
      <c r="Y20" s="49">
        <v>4</v>
      </c>
      <c r="Z20" s="49">
        <v>4</v>
      </c>
      <c r="AA20" s="49">
        <v>4</v>
      </c>
      <c r="AB20" s="49">
        <v>2</v>
      </c>
      <c r="AC20" s="49">
        <v>2</v>
      </c>
      <c r="AD20" s="49">
        <v>3</v>
      </c>
      <c r="AE20" s="49">
        <v>2</v>
      </c>
      <c r="AF20" s="49">
        <v>2</v>
      </c>
      <c r="AG20" s="49">
        <v>3</v>
      </c>
      <c r="AH20" s="49">
        <v>4</v>
      </c>
      <c r="AI20" s="49">
        <v>3</v>
      </c>
      <c r="AJ20" s="49">
        <v>4</v>
      </c>
      <c r="AK20" s="49">
        <v>4</v>
      </c>
      <c r="AL20" s="49">
        <v>4</v>
      </c>
      <c r="AM20" s="49">
        <v>3</v>
      </c>
      <c r="AN20" s="49">
        <v>3</v>
      </c>
      <c r="AO20" s="49">
        <v>2</v>
      </c>
      <c r="AP20" s="49">
        <v>4</v>
      </c>
      <c r="AQ20" s="49">
        <v>3</v>
      </c>
      <c r="AR20" s="91">
        <v>3</v>
      </c>
      <c r="AS20" s="91">
        <v>3</v>
      </c>
      <c r="AT20" s="91">
        <v>4</v>
      </c>
      <c r="AU20" s="91">
        <v>2</v>
      </c>
      <c r="AV20" s="91">
        <v>3</v>
      </c>
      <c r="AW20" s="91">
        <v>3</v>
      </c>
      <c r="AX20" s="91">
        <v>3</v>
      </c>
      <c r="AY20" s="91">
        <v>3</v>
      </c>
      <c r="AZ20" s="91">
        <v>4</v>
      </c>
      <c r="BA20" s="91">
        <v>3</v>
      </c>
      <c r="BB20" s="91">
        <v>4</v>
      </c>
      <c r="BC20" s="118"/>
      <c r="BE20" s="50">
        <f t="shared" si="1"/>
        <v>0</v>
      </c>
      <c r="BF20" s="51">
        <f t="shared" si="2"/>
        <v>15</v>
      </c>
      <c r="BG20" s="51">
        <f t="shared" si="3"/>
        <v>18</v>
      </c>
      <c r="BH20" s="51">
        <f t="shared" si="4"/>
        <v>14</v>
      </c>
      <c r="BI20" s="51">
        <f t="shared" si="5"/>
        <v>3</v>
      </c>
      <c r="BJ20" s="51">
        <f t="shared" si="8"/>
        <v>50</v>
      </c>
      <c r="BK20" s="52">
        <f t="shared" si="6"/>
        <v>3</v>
      </c>
      <c r="BL20" s="53"/>
    </row>
    <row r="21" spans="2:64" ht="15.75">
      <c r="B21" s="47">
        <f t="shared" si="7"/>
        <v>17</v>
      </c>
      <c r="C21" s="48" t="s">
        <v>262</v>
      </c>
      <c r="D21" s="95" t="s">
        <v>166</v>
      </c>
      <c r="E21" s="49">
        <v>1</v>
      </c>
      <c r="F21" s="49">
        <v>1</v>
      </c>
      <c r="G21" s="49">
        <v>2</v>
      </c>
      <c r="H21" s="49">
        <v>5</v>
      </c>
      <c r="I21" s="49">
        <v>3</v>
      </c>
      <c r="J21" s="49">
        <v>2</v>
      </c>
      <c r="K21" s="49">
        <v>3</v>
      </c>
      <c r="L21" s="49">
        <v>5</v>
      </c>
      <c r="M21" s="49">
        <v>5</v>
      </c>
      <c r="N21" s="49">
        <v>5</v>
      </c>
      <c r="O21" s="49">
        <v>4</v>
      </c>
      <c r="P21" s="49">
        <v>3</v>
      </c>
      <c r="Q21" s="49">
        <v>3</v>
      </c>
      <c r="R21" s="49">
        <v>5</v>
      </c>
      <c r="S21" s="49">
        <v>5</v>
      </c>
      <c r="T21" s="49">
        <v>5</v>
      </c>
      <c r="U21" s="49">
        <v>4</v>
      </c>
      <c r="V21" s="49">
        <v>4</v>
      </c>
      <c r="W21" s="49">
        <v>4</v>
      </c>
      <c r="X21" s="49">
        <v>4</v>
      </c>
      <c r="Y21" s="49">
        <v>5</v>
      </c>
      <c r="Z21" s="49">
        <v>4</v>
      </c>
      <c r="AA21" s="49">
        <v>4</v>
      </c>
      <c r="AB21" s="49">
        <v>5</v>
      </c>
      <c r="AC21" s="49">
        <v>4</v>
      </c>
      <c r="AD21" s="49">
        <v>5</v>
      </c>
      <c r="AE21" s="49">
        <v>5</v>
      </c>
      <c r="AF21" s="49">
        <v>5</v>
      </c>
      <c r="AG21" s="49">
        <v>4</v>
      </c>
      <c r="AH21" s="49">
        <v>5</v>
      </c>
      <c r="AI21" s="49">
        <v>2</v>
      </c>
      <c r="AJ21" s="49">
        <v>3</v>
      </c>
      <c r="AK21" s="49">
        <v>5</v>
      </c>
      <c r="AL21" s="49">
        <v>5</v>
      </c>
      <c r="AM21" s="49">
        <v>4</v>
      </c>
      <c r="AN21" s="49">
        <v>3</v>
      </c>
      <c r="AO21" s="49">
        <v>2</v>
      </c>
      <c r="AP21" s="49">
        <v>3</v>
      </c>
      <c r="AQ21" s="49">
        <v>3</v>
      </c>
      <c r="AR21" s="91">
        <v>2</v>
      </c>
      <c r="AS21" s="91">
        <v>4</v>
      </c>
      <c r="AT21" s="91">
        <v>4</v>
      </c>
      <c r="AU21" s="91">
        <v>3</v>
      </c>
      <c r="AV21" s="91">
        <v>3</v>
      </c>
      <c r="AW21" s="91">
        <v>4</v>
      </c>
      <c r="AX21" s="91">
        <v>2</v>
      </c>
      <c r="AY21" s="91">
        <v>1</v>
      </c>
      <c r="AZ21" s="91">
        <v>4</v>
      </c>
      <c r="BA21" s="91">
        <v>4</v>
      </c>
      <c r="BB21" s="91">
        <v>2</v>
      </c>
      <c r="BC21" s="118"/>
      <c r="BE21" s="50">
        <f t="shared" si="1"/>
        <v>15</v>
      </c>
      <c r="BF21" s="51">
        <f t="shared" si="2"/>
        <v>15</v>
      </c>
      <c r="BG21" s="51">
        <f t="shared" si="3"/>
        <v>10</v>
      </c>
      <c r="BH21" s="51">
        <f t="shared" si="4"/>
        <v>7</v>
      </c>
      <c r="BI21" s="51">
        <f t="shared" si="5"/>
        <v>3</v>
      </c>
      <c r="BJ21" s="51">
        <f t="shared" si="8"/>
        <v>50</v>
      </c>
      <c r="BK21" s="52">
        <f t="shared" si="6"/>
        <v>4</v>
      </c>
      <c r="BL21" s="53"/>
    </row>
    <row r="22" spans="2:64" ht="15.75">
      <c r="B22" s="47">
        <f t="shared" si="7"/>
        <v>18</v>
      </c>
      <c r="C22" s="48" t="s">
        <v>263</v>
      </c>
      <c r="D22" s="95" t="s">
        <v>167</v>
      </c>
      <c r="E22" s="49">
        <v>1</v>
      </c>
      <c r="F22" s="49">
        <v>1</v>
      </c>
      <c r="G22" s="49">
        <v>1</v>
      </c>
      <c r="H22" s="49">
        <v>1</v>
      </c>
      <c r="I22" s="49">
        <v>1</v>
      </c>
      <c r="J22" s="49">
        <v>1</v>
      </c>
      <c r="K22" s="49">
        <v>1</v>
      </c>
      <c r="L22" s="49">
        <v>3</v>
      </c>
      <c r="M22" s="49">
        <v>3</v>
      </c>
      <c r="N22" s="49">
        <v>3</v>
      </c>
      <c r="O22" s="49">
        <v>3</v>
      </c>
      <c r="P22" s="49">
        <v>2</v>
      </c>
      <c r="Q22" s="49">
        <v>2</v>
      </c>
      <c r="R22" s="49">
        <v>1</v>
      </c>
      <c r="S22" s="49">
        <v>1</v>
      </c>
      <c r="T22" s="49">
        <v>1</v>
      </c>
      <c r="U22" s="49">
        <v>3</v>
      </c>
      <c r="V22" s="49">
        <v>3</v>
      </c>
      <c r="W22" s="49">
        <v>2</v>
      </c>
      <c r="X22" s="49">
        <v>2</v>
      </c>
      <c r="Y22" s="49">
        <v>2</v>
      </c>
      <c r="Z22" s="49">
        <v>2</v>
      </c>
      <c r="AA22" s="49">
        <v>2</v>
      </c>
      <c r="AB22" s="49">
        <v>2</v>
      </c>
      <c r="AC22" s="49">
        <v>3</v>
      </c>
      <c r="AD22" s="49">
        <v>5</v>
      </c>
      <c r="AE22" s="49">
        <v>2</v>
      </c>
      <c r="AF22" s="49">
        <v>5</v>
      </c>
      <c r="AG22" s="49">
        <v>3</v>
      </c>
      <c r="AH22" s="49">
        <v>3</v>
      </c>
      <c r="AI22" s="49">
        <v>2</v>
      </c>
      <c r="AJ22" s="49">
        <v>4</v>
      </c>
      <c r="AK22" s="49">
        <v>3</v>
      </c>
      <c r="AL22" s="49">
        <v>3</v>
      </c>
      <c r="AM22" s="49">
        <v>3</v>
      </c>
      <c r="AN22" s="49">
        <v>2</v>
      </c>
      <c r="AO22" s="49">
        <v>2</v>
      </c>
      <c r="AP22" s="49">
        <v>3</v>
      </c>
      <c r="AQ22" s="49">
        <v>2</v>
      </c>
      <c r="AR22" s="91">
        <v>2</v>
      </c>
      <c r="AS22" s="91">
        <v>3</v>
      </c>
      <c r="AT22" s="91">
        <v>4</v>
      </c>
      <c r="AU22" s="91">
        <v>3</v>
      </c>
      <c r="AV22" s="91">
        <v>3</v>
      </c>
      <c r="AW22" s="91">
        <v>3</v>
      </c>
      <c r="AX22" s="91">
        <v>2</v>
      </c>
      <c r="AY22" s="91">
        <v>1</v>
      </c>
      <c r="AZ22" s="91">
        <v>4</v>
      </c>
      <c r="BA22" s="91">
        <v>4</v>
      </c>
      <c r="BB22" s="91">
        <v>2</v>
      </c>
      <c r="BC22" s="118"/>
      <c r="BE22" s="50">
        <f t="shared" si="1"/>
        <v>2</v>
      </c>
      <c r="BF22" s="51">
        <f t="shared" si="2"/>
        <v>4</v>
      </c>
      <c r="BG22" s="51">
        <f t="shared" si="3"/>
        <v>17</v>
      </c>
      <c r="BH22" s="51">
        <f t="shared" si="4"/>
        <v>16</v>
      </c>
      <c r="BI22" s="51">
        <f t="shared" si="5"/>
        <v>11</v>
      </c>
      <c r="BJ22" s="51">
        <f t="shared" si="8"/>
        <v>50</v>
      </c>
      <c r="BK22" s="52">
        <f t="shared" si="6"/>
        <v>2</v>
      </c>
      <c r="BL22" s="53"/>
    </row>
    <row r="23" spans="2:64" ht="15.75">
      <c r="B23" s="47">
        <f t="shared" si="7"/>
        <v>19</v>
      </c>
      <c r="C23" s="48" t="s">
        <v>264</v>
      </c>
      <c r="D23" s="95" t="s">
        <v>168</v>
      </c>
      <c r="E23" s="49">
        <v>1</v>
      </c>
      <c r="F23" s="49">
        <v>2</v>
      </c>
      <c r="G23" s="49">
        <v>2</v>
      </c>
      <c r="H23" s="49">
        <v>1</v>
      </c>
      <c r="I23" s="49">
        <v>2</v>
      </c>
      <c r="J23" s="49">
        <v>2</v>
      </c>
      <c r="K23" s="49">
        <v>1</v>
      </c>
      <c r="L23" s="49">
        <v>2</v>
      </c>
      <c r="M23" s="49">
        <v>2</v>
      </c>
      <c r="N23" s="49">
        <v>2</v>
      </c>
      <c r="O23" s="49">
        <v>2</v>
      </c>
      <c r="P23" s="49">
        <v>2</v>
      </c>
      <c r="Q23" s="49">
        <v>2</v>
      </c>
      <c r="R23" s="49">
        <v>2</v>
      </c>
      <c r="S23" s="49">
        <v>2</v>
      </c>
      <c r="T23" s="49">
        <v>2</v>
      </c>
      <c r="U23" s="49">
        <v>3</v>
      </c>
      <c r="V23" s="49">
        <v>5</v>
      </c>
      <c r="W23" s="49">
        <v>3</v>
      </c>
      <c r="X23" s="49">
        <v>3</v>
      </c>
      <c r="Y23" s="49">
        <v>2</v>
      </c>
      <c r="Z23" s="49">
        <v>3</v>
      </c>
      <c r="AA23" s="49">
        <v>2</v>
      </c>
      <c r="AB23" s="49">
        <v>3</v>
      </c>
      <c r="AC23" s="49">
        <v>4</v>
      </c>
      <c r="AD23" s="49">
        <v>4</v>
      </c>
      <c r="AE23" s="49">
        <v>5</v>
      </c>
      <c r="AF23" s="49">
        <v>3</v>
      </c>
      <c r="AG23" s="49">
        <v>3</v>
      </c>
      <c r="AH23" s="49">
        <v>3</v>
      </c>
      <c r="AI23" s="49">
        <v>2</v>
      </c>
      <c r="AJ23" s="49">
        <v>4</v>
      </c>
      <c r="AK23" s="49">
        <v>3</v>
      </c>
      <c r="AL23" s="49">
        <v>4</v>
      </c>
      <c r="AM23" s="49">
        <v>3</v>
      </c>
      <c r="AN23" s="49">
        <v>2</v>
      </c>
      <c r="AO23" s="49">
        <v>2</v>
      </c>
      <c r="AP23" s="49">
        <v>2</v>
      </c>
      <c r="AQ23" s="49">
        <v>2</v>
      </c>
      <c r="AR23" s="91">
        <v>2</v>
      </c>
      <c r="AS23" s="91">
        <v>3</v>
      </c>
      <c r="AT23" s="91">
        <v>2</v>
      </c>
      <c r="AU23" s="91">
        <v>2</v>
      </c>
      <c r="AV23" s="91">
        <v>3</v>
      </c>
      <c r="AW23" s="91">
        <v>3</v>
      </c>
      <c r="AX23" s="91">
        <v>3</v>
      </c>
      <c r="AY23" s="91">
        <v>3</v>
      </c>
      <c r="AZ23" s="91">
        <v>2</v>
      </c>
      <c r="BA23" s="91">
        <v>3</v>
      </c>
      <c r="BB23" s="91">
        <v>3</v>
      </c>
      <c r="BC23" s="118"/>
      <c r="BE23" s="50">
        <f t="shared" si="1"/>
        <v>2</v>
      </c>
      <c r="BF23" s="51">
        <f t="shared" si="2"/>
        <v>4</v>
      </c>
      <c r="BG23" s="51">
        <f t="shared" si="3"/>
        <v>17</v>
      </c>
      <c r="BH23" s="51">
        <f t="shared" si="4"/>
        <v>24</v>
      </c>
      <c r="BI23" s="51">
        <f t="shared" si="5"/>
        <v>3</v>
      </c>
      <c r="BJ23" s="51">
        <f t="shared" si="8"/>
        <v>50</v>
      </c>
      <c r="BK23" s="52">
        <f t="shared" si="6"/>
        <v>3</v>
      </c>
      <c r="BL23" s="53"/>
    </row>
    <row r="24" spans="2:64" ht="15.75">
      <c r="B24" s="47">
        <f t="shared" si="7"/>
        <v>20</v>
      </c>
      <c r="C24" s="48" t="s">
        <v>265</v>
      </c>
      <c r="D24" s="95" t="s">
        <v>169</v>
      </c>
      <c r="E24" s="49">
        <v>4</v>
      </c>
      <c r="F24" s="49">
        <v>4</v>
      </c>
      <c r="G24" s="49">
        <v>4</v>
      </c>
      <c r="H24" s="49">
        <v>4</v>
      </c>
      <c r="I24" s="49">
        <v>4</v>
      </c>
      <c r="J24" s="49">
        <v>3</v>
      </c>
      <c r="K24" s="49">
        <v>4</v>
      </c>
      <c r="L24" s="49">
        <v>5</v>
      </c>
      <c r="M24" s="49">
        <v>4</v>
      </c>
      <c r="N24" s="49">
        <v>5</v>
      </c>
      <c r="O24" s="49">
        <v>2</v>
      </c>
      <c r="P24" s="49">
        <v>3</v>
      </c>
      <c r="Q24" s="49">
        <v>3</v>
      </c>
      <c r="R24" s="49">
        <v>4</v>
      </c>
      <c r="S24" s="49">
        <v>4</v>
      </c>
      <c r="T24" s="49">
        <v>4</v>
      </c>
      <c r="U24" s="49">
        <v>4</v>
      </c>
      <c r="V24" s="49">
        <v>2</v>
      </c>
      <c r="W24" s="49">
        <v>4</v>
      </c>
      <c r="X24" s="49">
        <v>5</v>
      </c>
      <c r="Y24" s="49">
        <v>4</v>
      </c>
      <c r="Z24" s="49">
        <v>4</v>
      </c>
      <c r="AA24" s="49">
        <v>5</v>
      </c>
      <c r="AB24" s="49">
        <v>3</v>
      </c>
      <c r="AC24" s="49">
        <v>5</v>
      </c>
      <c r="AD24" s="49">
        <v>5</v>
      </c>
      <c r="AE24" s="49">
        <v>5</v>
      </c>
      <c r="AF24" s="49">
        <v>5</v>
      </c>
      <c r="AG24" s="49">
        <v>5</v>
      </c>
      <c r="AH24" s="49">
        <v>5</v>
      </c>
      <c r="AI24" s="49">
        <v>5</v>
      </c>
      <c r="AJ24" s="49">
        <v>3</v>
      </c>
      <c r="AK24" s="49">
        <v>4</v>
      </c>
      <c r="AL24" s="49">
        <v>4</v>
      </c>
      <c r="AM24" s="49">
        <v>5</v>
      </c>
      <c r="AN24" s="49">
        <v>3</v>
      </c>
      <c r="AO24" s="49">
        <v>4</v>
      </c>
      <c r="AP24" s="49">
        <v>3</v>
      </c>
      <c r="AQ24" s="49">
        <v>4</v>
      </c>
      <c r="AR24" s="91">
        <v>4</v>
      </c>
      <c r="AS24" s="91">
        <v>4</v>
      </c>
      <c r="AT24" s="91">
        <v>4</v>
      </c>
      <c r="AU24" s="91">
        <v>3</v>
      </c>
      <c r="AV24" s="91">
        <v>3</v>
      </c>
      <c r="AW24" s="91">
        <v>4</v>
      </c>
      <c r="AX24" s="91">
        <v>4</v>
      </c>
      <c r="AY24" s="91">
        <v>4</v>
      </c>
      <c r="AZ24" s="91">
        <v>3</v>
      </c>
      <c r="BA24" s="91">
        <v>3</v>
      </c>
      <c r="BB24" s="91">
        <v>3</v>
      </c>
      <c r="BC24" s="118"/>
      <c r="BE24" s="50">
        <f t="shared" si="1"/>
        <v>12</v>
      </c>
      <c r="BF24" s="51">
        <f t="shared" si="2"/>
        <v>24</v>
      </c>
      <c r="BG24" s="51">
        <f t="shared" si="3"/>
        <v>12</v>
      </c>
      <c r="BH24" s="51">
        <f t="shared" si="4"/>
        <v>2</v>
      </c>
      <c r="BI24" s="51">
        <f t="shared" si="5"/>
        <v>0</v>
      </c>
      <c r="BJ24" s="51">
        <f t="shared" si="8"/>
        <v>50</v>
      </c>
      <c r="BK24" s="52">
        <f t="shared" si="6"/>
        <v>4</v>
      </c>
      <c r="BL24" s="53"/>
    </row>
    <row r="25" spans="2:64" ht="15.75">
      <c r="B25" s="47">
        <f t="shared" si="7"/>
        <v>21</v>
      </c>
      <c r="C25" s="48" t="s">
        <v>266</v>
      </c>
      <c r="D25" s="96" t="s">
        <v>170</v>
      </c>
      <c r="E25" s="49">
        <v>2</v>
      </c>
      <c r="F25" s="49">
        <v>3</v>
      </c>
      <c r="G25" s="49">
        <v>2</v>
      </c>
      <c r="H25" s="49">
        <v>4</v>
      </c>
      <c r="I25" s="49">
        <v>2</v>
      </c>
      <c r="J25" s="49">
        <v>2</v>
      </c>
      <c r="K25" s="49">
        <v>3</v>
      </c>
      <c r="L25" s="49">
        <v>3</v>
      </c>
      <c r="M25" s="49">
        <v>3</v>
      </c>
      <c r="N25" s="49">
        <v>1</v>
      </c>
      <c r="O25" s="49">
        <v>2</v>
      </c>
      <c r="P25" s="49">
        <v>2</v>
      </c>
      <c r="Q25" s="49">
        <v>2</v>
      </c>
      <c r="R25" s="49">
        <v>3</v>
      </c>
      <c r="S25" s="49">
        <v>3</v>
      </c>
      <c r="T25" s="49">
        <v>3</v>
      </c>
      <c r="U25" s="49">
        <v>4</v>
      </c>
      <c r="V25" s="49">
        <v>4</v>
      </c>
      <c r="W25" s="49">
        <v>4</v>
      </c>
      <c r="X25" s="49">
        <v>4</v>
      </c>
      <c r="Y25" s="49">
        <v>4</v>
      </c>
      <c r="Z25" s="49">
        <v>4</v>
      </c>
      <c r="AA25" s="49">
        <v>4</v>
      </c>
      <c r="AB25" s="49">
        <v>3</v>
      </c>
      <c r="AC25" s="49">
        <v>4</v>
      </c>
      <c r="AD25" s="49">
        <v>5</v>
      </c>
      <c r="AE25" s="49">
        <v>4</v>
      </c>
      <c r="AF25" s="49">
        <v>3</v>
      </c>
      <c r="AG25" s="49">
        <v>5</v>
      </c>
      <c r="AH25" s="49">
        <v>5</v>
      </c>
      <c r="AI25" s="49">
        <v>4</v>
      </c>
      <c r="AJ25" s="49">
        <v>4</v>
      </c>
      <c r="AK25" s="49">
        <v>5</v>
      </c>
      <c r="AL25" s="49">
        <v>5</v>
      </c>
      <c r="AM25" s="49">
        <v>4</v>
      </c>
      <c r="AN25" s="49">
        <v>5</v>
      </c>
      <c r="AO25" s="49">
        <v>5</v>
      </c>
      <c r="AP25" s="49">
        <v>5</v>
      </c>
      <c r="AQ25" s="49">
        <v>5</v>
      </c>
      <c r="AR25" s="91">
        <v>5</v>
      </c>
      <c r="AS25" s="91">
        <v>3</v>
      </c>
      <c r="AT25" s="91">
        <v>3</v>
      </c>
      <c r="AU25" s="91">
        <v>3</v>
      </c>
      <c r="AV25" s="91">
        <v>3</v>
      </c>
      <c r="AW25" s="91">
        <v>3</v>
      </c>
      <c r="AX25" s="91">
        <v>4</v>
      </c>
      <c r="AY25" s="91">
        <v>4</v>
      </c>
      <c r="AZ25" s="91">
        <v>4</v>
      </c>
      <c r="BA25" s="91">
        <v>4</v>
      </c>
      <c r="BB25" s="91">
        <v>3</v>
      </c>
      <c r="BC25" s="118"/>
      <c r="BE25" s="50">
        <f t="shared" si="1"/>
        <v>10</v>
      </c>
      <c r="BF25" s="51">
        <f t="shared" si="2"/>
        <v>17</v>
      </c>
      <c r="BG25" s="51">
        <f t="shared" si="3"/>
        <v>15</v>
      </c>
      <c r="BH25" s="51">
        <f t="shared" si="4"/>
        <v>7</v>
      </c>
      <c r="BI25" s="51">
        <f t="shared" si="5"/>
        <v>1</v>
      </c>
      <c r="BJ25" s="51">
        <f t="shared" si="8"/>
        <v>50</v>
      </c>
      <c r="BK25" s="52">
        <f t="shared" si="6"/>
        <v>4</v>
      </c>
      <c r="BL25" s="53"/>
    </row>
    <row r="26" spans="2:64" ht="15.75">
      <c r="B26" s="47">
        <f t="shared" si="7"/>
        <v>22</v>
      </c>
      <c r="C26" s="48" t="s">
        <v>267</v>
      </c>
      <c r="D26" s="97" t="s">
        <v>171</v>
      </c>
      <c r="E26" s="49">
        <v>1</v>
      </c>
      <c r="F26" s="49">
        <v>2</v>
      </c>
      <c r="G26" s="49">
        <v>3</v>
      </c>
      <c r="H26" s="49">
        <v>3</v>
      </c>
      <c r="I26" s="49">
        <v>2</v>
      </c>
      <c r="J26" s="49">
        <v>2</v>
      </c>
      <c r="K26" s="49">
        <v>2</v>
      </c>
      <c r="L26" s="49">
        <v>3</v>
      </c>
      <c r="M26" s="49">
        <v>2</v>
      </c>
      <c r="N26" s="49">
        <v>2</v>
      </c>
      <c r="O26" s="49">
        <v>1</v>
      </c>
      <c r="P26" s="49">
        <v>1</v>
      </c>
      <c r="Q26" s="49">
        <v>1</v>
      </c>
      <c r="R26" s="49">
        <v>1</v>
      </c>
      <c r="S26" s="49">
        <v>1</v>
      </c>
      <c r="T26" s="49">
        <v>1</v>
      </c>
      <c r="U26" s="49">
        <v>3</v>
      </c>
      <c r="V26" s="49">
        <v>3</v>
      </c>
      <c r="W26" s="49">
        <v>2</v>
      </c>
      <c r="X26" s="49">
        <v>2</v>
      </c>
      <c r="Y26" s="49">
        <v>2</v>
      </c>
      <c r="Z26" s="49">
        <v>2</v>
      </c>
      <c r="AA26" s="49">
        <v>2</v>
      </c>
      <c r="AB26" s="49">
        <v>4</v>
      </c>
      <c r="AC26" s="49">
        <v>4</v>
      </c>
      <c r="AD26" s="49">
        <v>5</v>
      </c>
      <c r="AE26" s="49">
        <v>4</v>
      </c>
      <c r="AF26" s="49">
        <v>5</v>
      </c>
      <c r="AG26" s="49">
        <v>4</v>
      </c>
      <c r="AH26" s="49">
        <v>4</v>
      </c>
      <c r="AI26" s="49">
        <v>4</v>
      </c>
      <c r="AJ26" s="49">
        <v>4</v>
      </c>
      <c r="AK26" s="49">
        <v>5</v>
      </c>
      <c r="AL26" s="49">
        <v>4</v>
      </c>
      <c r="AM26" s="49">
        <v>5</v>
      </c>
      <c r="AN26" s="49">
        <v>1</v>
      </c>
      <c r="AO26" s="49">
        <v>2</v>
      </c>
      <c r="AP26" s="49">
        <v>2</v>
      </c>
      <c r="AQ26" s="49">
        <v>2</v>
      </c>
      <c r="AR26" s="91">
        <v>1</v>
      </c>
      <c r="AS26" s="91">
        <v>5</v>
      </c>
      <c r="AT26" s="91">
        <v>4</v>
      </c>
      <c r="AU26" s="91">
        <v>4</v>
      </c>
      <c r="AV26" s="91">
        <v>3</v>
      </c>
      <c r="AW26" s="91">
        <v>5</v>
      </c>
      <c r="AX26" s="91">
        <v>2</v>
      </c>
      <c r="AY26" s="91">
        <v>2</v>
      </c>
      <c r="AZ26" s="91">
        <v>2</v>
      </c>
      <c r="BA26" s="91">
        <v>3</v>
      </c>
      <c r="BB26" s="91">
        <v>2</v>
      </c>
      <c r="BC26" s="118"/>
      <c r="BE26" s="50">
        <f t="shared" si="1"/>
        <v>6</v>
      </c>
      <c r="BF26" s="51">
        <f t="shared" si="2"/>
        <v>10</v>
      </c>
      <c r="BG26" s="51">
        <f t="shared" si="3"/>
        <v>7</v>
      </c>
      <c r="BH26" s="51">
        <f t="shared" si="4"/>
        <v>18</v>
      </c>
      <c r="BI26" s="51">
        <f t="shared" si="5"/>
        <v>9</v>
      </c>
      <c r="BJ26" s="51">
        <f t="shared" si="8"/>
        <v>50</v>
      </c>
      <c r="BK26" s="52">
        <f t="shared" si="6"/>
        <v>3</v>
      </c>
      <c r="BL26" s="53"/>
    </row>
    <row r="27" spans="2:64" ht="33.75" customHeight="1">
      <c r="B27" s="47">
        <f t="shared" si="7"/>
        <v>23</v>
      </c>
      <c r="C27" s="48" t="s">
        <v>268</v>
      </c>
      <c r="D27" s="93" t="s">
        <v>172</v>
      </c>
      <c r="E27" s="49">
        <v>1</v>
      </c>
      <c r="F27" s="49">
        <v>1</v>
      </c>
      <c r="G27" s="49">
        <v>1</v>
      </c>
      <c r="H27" s="49">
        <v>1</v>
      </c>
      <c r="I27" s="49">
        <v>2</v>
      </c>
      <c r="J27" s="49">
        <v>1</v>
      </c>
      <c r="K27" s="49">
        <v>1</v>
      </c>
      <c r="L27" s="49">
        <v>2</v>
      </c>
      <c r="M27" s="49">
        <v>1</v>
      </c>
      <c r="N27" s="49">
        <v>1</v>
      </c>
      <c r="O27" s="49">
        <v>1</v>
      </c>
      <c r="P27" s="49">
        <v>1</v>
      </c>
      <c r="Q27" s="49">
        <v>1</v>
      </c>
      <c r="R27" s="49">
        <v>5</v>
      </c>
      <c r="S27" s="49">
        <v>5</v>
      </c>
      <c r="T27" s="49">
        <v>5</v>
      </c>
      <c r="U27" s="49">
        <v>2</v>
      </c>
      <c r="V27" s="49">
        <v>1</v>
      </c>
      <c r="W27" s="49">
        <v>2</v>
      </c>
      <c r="X27" s="49">
        <v>2</v>
      </c>
      <c r="Y27" s="49">
        <v>1</v>
      </c>
      <c r="Z27" s="49">
        <v>2</v>
      </c>
      <c r="AA27" s="49">
        <v>2</v>
      </c>
      <c r="AB27" s="49">
        <v>4</v>
      </c>
      <c r="AC27" s="49">
        <v>4</v>
      </c>
      <c r="AD27" s="49">
        <v>4</v>
      </c>
      <c r="AE27" s="49">
        <v>4</v>
      </c>
      <c r="AF27" s="49">
        <v>4</v>
      </c>
      <c r="AG27" s="49">
        <v>1</v>
      </c>
      <c r="AH27" s="49">
        <v>2</v>
      </c>
      <c r="AI27" s="49">
        <v>1</v>
      </c>
      <c r="AJ27" s="49">
        <v>2</v>
      </c>
      <c r="AK27" s="49">
        <v>2</v>
      </c>
      <c r="AL27" s="49">
        <v>4</v>
      </c>
      <c r="AM27" s="49">
        <v>2</v>
      </c>
      <c r="AN27" s="49">
        <v>2</v>
      </c>
      <c r="AO27" s="49">
        <v>2</v>
      </c>
      <c r="AP27" s="49">
        <v>2</v>
      </c>
      <c r="AQ27" s="49">
        <v>3</v>
      </c>
      <c r="AR27" s="91">
        <v>1</v>
      </c>
      <c r="AS27" s="91">
        <v>3</v>
      </c>
      <c r="AT27" s="91">
        <v>1</v>
      </c>
      <c r="AU27" s="91">
        <v>2</v>
      </c>
      <c r="AV27" s="91">
        <v>2</v>
      </c>
      <c r="AW27" s="91">
        <v>3</v>
      </c>
      <c r="AX27" s="91">
        <v>4</v>
      </c>
      <c r="AY27" s="91">
        <v>3</v>
      </c>
      <c r="AZ27" s="91">
        <v>4</v>
      </c>
      <c r="BA27" s="91">
        <v>4</v>
      </c>
      <c r="BB27" s="91">
        <v>4</v>
      </c>
      <c r="BC27" s="118"/>
      <c r="BE27" s="50">
        <f t="shared" si="1"/>
        <v>3</v>
      </c>
      <c r="BF27" s="51">
        <f t="shared" si="2"/>
        <v>10</v>
      </c>
      <c r="BG27" s="51">
        <f t="shared" si="3"/>
        <v>4</v>
      </c>
      <c r="BH27" s="51">
        <f t="shared" si="4"/>
        <v>16</v>
      </c>
      <c r="BI27" s="51">
        <f t="shared" si="5"/>
        <v>17</v>
      </c>
      <c r="BJ27" s="51">
        <f t="shared" si="8"/>
        <v>50</v>
      </c>
      <c r="BK27" s="52">
        <f t="shared" si="6"/>
        <v>2</v>
      </c>
      <c r="BL27" s="53"/>
    </row>
    <row r="28" spans="2:64" ht="39.75" customHeight="1">
      <c r="B28" s="47">
        <f t="shared" si="7"/>
        <v>24</v>
      </c>
      <c r="C28" s="48" t="s">
        <v>269</v>
      </c>
      <c r="D28" s="98" t="s">
        <v>173</v>
      </c>
      <c r="E28" s="49">
        <v>1</v>
      </c>
      <c r="F28" s="49">
        <v>2</v>
      </c>
      <c r="G28" s="49">
        <v>2</v>
      </c>
      <c r="H28" s="49">
        <v>1</v>
      </c>
      <c r="I28" s="49">
        <v>2</v>
      </c>
      <c r="J28" s="49">
        <v>1</v>
      </c>
      <c r="K28" s="49">
        <v>1</v>
      </c>
      <c r="L28" s="49">
        <v>4</v>
      </c>
      <c r="M28" s="49">
        <v>5</v>
      </c>
      <c r="N28" s="49">
        <v>4</v>
      </c>
      <c r="O28" s="49">
        <v>2</v>
      </c>
      <c r="P28" s="49">
        <v>4</v>
      </c>
      <c r="Q28" s="49">
        <v>2</v>
      </c>
      <c r="R28" s="49">
        <v>2</v>
      </c>
      <c r="S28" s="49">
        <v>2</v>
      </c>
      <c r="T28" s="49">
        <v>2</v>
      </c>
      <c r="U28" s="49">
        <v>4</v>
      </c>
      <c r="V28" s="49">
        <v>4</v>
      </c>
      <c r="W28" s="49">
        <v>4</v>
      </c>
      <c r="X28" s="49">
        <v>4</v>
      </c>
      <c r="Y28" s="49">
        <v>4</v>
      </c>
      <c r="Z28" s="49">
        <v>3</v>
      </c>
      <c r="AA28" s="49">
        <v>4</v>
      </c>
      <c r="AB28" s="49">
        <v>5</v>
      </c>
      <c r="AC28" s="49">
        <v>5</v>
      </c>
      <c r="AD28" s="49">
        <v>5</v>
      </c>
      <c r="AE28" s="49">
        <v>4</v>
      </c>
      <c r="AF28" s="49">
        <v>4</v>
      </c>
      <c r="AG28" s="49">
        <v>5</v>
      </c>
      <c r="AH28" s="49">
        <v>3</v>
      </c>
      <c r="AI28" s="49">
        <v>2</v>
      </c>
      <c r="AJ28" s="49">
        <v>3</v>
      </c>
      <c r="AK28" s="49">
        <v>3</v>
      </c>
      <c r="AL28" s="49">
        <v>2</v>
      </c>
      <c r="AM28" s="49">
        <v>5</v>
      </c>
      <c r="AN28" s="49">
        <v>2</v>
      </c>
      <c r="AO28" s="49">
        <v>2</v>
      </c>
      <c r="AP28" s="49">
        <v>2</v>
      </c>
      <c r="AQ28" s="49">
        <v>2</v>
      </c>
      <c r="AR28" s="91">
        <v>2</v>
      </c>
      <c r="AS28" s="91">
        <v>3</v>
      </c>
      <c r="AT28" s="91">
        <v>3</v>
      </c>
      <c r="AU28" s="91">
        <v>3</v>
      </c>
      <c r="AV28" s="91">
        <v>3</v>
      </c>
      <c r="AW28" s="91">
        <v>3</v>
      </c>
      <c r="AX28" s="91">
        <v>4</v>
      </c>
      <c r="AY28" s="91">
        <v>2</v>
      </c>
      <c r="AZ28" s="91">
        <v>4</v>
      </c>
      <c r="BA28" s="91">
        <v>4</v>
      </c>
      <c r="BB28" s="91">
        <v>2</v>
      </c>
      <c r="BC28" s="118"/>
      <c r="BE28" s="50">
        <f t="shared" si="1"/>
        <v>6</v>
      </c>
      <c r="BF28" s="51">
        <f t="shared" si="2"/>
        <v>14</v>
      </c>
      <c r="BG28" s="51">
        <f t="shared" si="3"/>
        <v>9</v>
      </c>
      <c r="BH28" s="51">
        <f t="shared" si="4"/>
        <v>17</v>
      </c>
      <c r="BI28" s="51">
        <f t="shared" si="5"/>
        <v>4</v>
      </c>
      <c r="BJ28" s="51">
        <f t="shared" si="8"/>
        <v>50</v>
      </c>
      <c r="BK28" s="52">
        <f t="shared" si="6"/>
        <v>3</v>
      </c>
      <c r="BL28" s="53"/>
    </row>
    <row r="29" spans="2:64" ht="31.5">
      <c r="B29" s="47">
        <f t="shared" si="7"/>
        <v>25</v>
      </c>
      <c r="C29" s="48" t="s">
        <v>270</v>
      </c>
      <c r="D29" s="92" t="s">
        <v>174</v>
      </c>
      <c r="E29" s="49">
        <v>1</v>
      </c>
      <c r="F29" s="49">
        <v>2</v>
      </c>
      <c r="G29" s="49">
        <v>2</v>
      </c>
      <c r="H29" s="49">
        <v>1</v>
      </c>
      <c r="I29" s="49">
        <v>1</v>
      </c>
      <c r="J29" s="49">
        <v>1</v>
      </c>
      <c r="K29" s="49">
        <v>1</v>
      </c>
      <c r="L29" s="49">
        <v>2</v>
      </c>
      <c r="M29" s="49">
        <v>2</v>
      </c>
      <c r="N29" s="49">
        <v>1</v>
      </c>
      <c r="O29" s="49">
        <v>2</v>
      </c>
      <c r="P29" s="49">
        <v>1</v>
      </c>
      <c r="Q29" s="49">
        <v>1</v>
      </c>
      <c r="R29" s="49">
        <v>1</v>
      </c>
      <c r="S29" s="49">
        <v>1</v>
      </c>
      <c r="T29" s="49">
        <v>1</v>
      </c>
      <c r="U29" s="49">
        <v>3</v>
      </c>
      <c r="V29" s="49">
        <v>2</v>
      </c>
      <c r="W29" s="49">
        <v>1</v>
      </c>
      <c r="X29" s="49">
        <v>2</v>
      </c>
      <c r="Y29" s="49">
        <v>1</v>
      </c>
      <c r="Z29" s="49">
        <v>1</v>
      </c>
      <c r="AA29" s="49">
        <v>1</v>
      </c>
      <c r="AB29" s="49">
        <v>5</v>
      </c>
      <c r="AC29" s="49">
        <v>5</v>
      </c>
      <c r="AD29" s="49">
        <v>5</v>
      </c>
      <c r="AE29" s="49">
        <v>5</v>
      </c>
      <c r="AF29" s="49">
        <v>5</v>
      </c>
      <c r="AG29" s="49">
        <v>4</v>
      </c>
      <c r="AH29" s="49">
        <v>4</v>
      </c>
      <c r="AI29" s="49">
        <v>2</v>
      </c>
      <c r="AJ29" s="49">
        <v>2</v>
      </c>
      <c r="AK29" s="49">
        <v>3</v>
      </c>
      <c r="AL29" s="49">
        <v>3</v>
      </c>
      <c r="AM29" s="49">
        <v>4</v>
      </c>
      <c r="AN29" s="49">
        <v>2</v>
      </c>
      <c r="AO29" s="49">
        <v>1</v>
      </c>
      <c r="AP29" s="49">
        <v>2</v>
      </c>
      <c r="AQ29" s="49">
        <v>1</v>
      </c>
      <c r="AR29" s="91">
        <v>1</v>
      </c>
      <c r="AS29" s="91">
        <v>3</v>
      </c>
      <c r="AT29" s="91">
        <v>3</v>
      </c>
      <c r="AU29" s="91">
        <v>3</v>
      </c>
      <c r="AV29" s="91">
        <v>3</v>
      </c>
      <c r="AW29" s="91">
        <v>3</v>
      </c>
      <c r="AX29" s="91">
        <v>4</v>
      </c>
      <c r="AY29" s="91">
        <v>3</v>
      </c>
      <c r="AZ29" s="91">
        <v>4</v>
      </c>
      <c r="BA29" s="91">
        <v>4</v>
      </c>
      <c r="BB29" s="91">
        <v>2</v>
      </c>
      <c r="BC29" s="118"/>
      <c r="BE29" s="50">
        <f t="shared" si="1"/>
        <v>5</v>
      </c>
      <c r="BF29" s="51">
        <f t="shared" si="2"/>
        <v>6</v>
      </c>
      <c r="BG29" s="51">
        <f t="shared" si="3"/>
        <v>9</v>
      </c>
      <c r="BH29" s="51">
        <f t="shared" si="4"/>
        <v>12</v>
      </c>
      <c r="BI29" s="51">
        <f t="shared" si="5"/>
        <v>18</v>
      </c>
      <c r="BJ29" s="51">
        <f t="shared" si="8"/>
        <v>50</v>
      </c>
      <c r="BK29" s="52">
        <f t="shared" si="6"/>
        <v>2</v>
      </c>
      <c r="BL29" s="53"/>
    </row>
    <row r="30" spans="2:64" ht="47.25">
      <c r="B30" s="47">
        <f t="shared" si="7"/>
        <v>26</v>
      </c>
      <c r="C30" s="48" t="s">
        <v>271</v>
      </c>
      <c r="D30" s="92" t="s">
        <v>175</v>
      </c>
      <c r="E30" s="49">
        <v>3</v>
      </c>
      <c r="F30" s="49">
        <v>2</v>
      </c>
      <c r="G30" s="49">
        <v>2</v>
      </c>
      <c r="H30" s="49">
        <v>1</v>
      </c>
      <c r="I30" s="49">
        <v>2</v>
      </c>
      <c r="J30" s="49">
        <v>3</v>
      </c>
      <c r="K30" s="49">
        <v>2</v>
      </c>
      <c r="L30" s="49">
        <v>2</v>
      </c>
      <c r="M30" s="49">
        <v>3</v>
      </c>
      <c r="N30" s="49">
        <v>3</v>
      </c>
      <c r="O30" s="49">
        <v>2</v>
      </c>
      <c r="P30" s="49">
        <v>2</v>
      </c>
      <c r="Q30" s="49">
        <v>1</v>
      </c>
      <c r="R30" s="49">
        <v>2</v>
      </c>
      <c r="S30" s="49">
        <v>2</v>
      </c>
      <c r="T30" s="49">
        <v>2</v>
      </c>
      <c r="U30" s="49">
        <v>1</v>
      </c>
      <c r="V30" s="49">
        <v>1</v>
      </c>
      <c r="W30" s="49">
        <v>1</v>
      </c>
      <c r="X30" s="49">
        <v>3</v>
      </c>
      <c r="Y30" s="49">
        <v>2</v>
      </c>
      <c r="Z30" s="49">
        <v>2</v>
      </c>
      <c r="AA30" s="49">
        <v>2</v>
      </c>
      <c r="AB30" s="49">
        <v>3</v>
      </c>
      <c r="AC30" s="49">
        <v>3</v>
      </c>
      <c r="AD30" s="49">
        <v>3</v>
      </c>
      <c r="AE30" s="49">
        <v>5</v>
      </c>
      <c r="AF30" s="49">
        <v>3</v>
      </c>
      <c r="AG30" s="49">
        <v>1</v>
      </c>
      <c r="AH30" s="49">
        <v>4</v>
      </c>
      <c r="AI30" s="49">
        <v>2</v>
      </c>
      <c r="AJ30" s="49">
        <v>3</v>
      </c>
      <c r="AK30" s="49">
        <v>4</v>
      </c>
      <c r="AL30" s="49">
        <v>4</v>
      </c>
      <c r="AM30" s="49">
        <v>5</v>
      </c>
      <c r="AN30" s="49">
        <v>1</v>
      </c>
      <c r="AO30" s="49">
        <v>1</v>
      </c>
      <c r="AP30" s="49">
        <v>1</v>
      </c>
      <c r="AQ30" s="49">
        <v>1</v>
      </c>
      <c r="AR30" s="91">
        <v>1</v>
      </c>
      <c r="AS30" s="91">
        <v>3</v>
      </c>
      <c r="AT30" s="91">
        <v>3</v>
      </c>
      <c r="AU30" s="91">
        <v>4</v>
      </c>
      <c r="AV30" s="91">
        <v>3</v>
      </c>
      <c r="AW30" s="91">
        <v>4</v>
      </c>
      <c r="AX30" s="91">
        <v>4</v>
      </c>
      <c r="AY30" s="91">
        <v>4</v>
      </c>
      <c r="AZ30" s="91">
        <v>4</v>
      </c>
      <c r="BA30" s="91">
        <v>4</v>
      </c>
      <c r="BB30" s="91">
        <v>3</v>
      </c>
      <c r="BC30" s="118"/>
      <c r="BE30" s="50">
        <f t="shared" si="1"/>
        <v>2</v>
      </c>
      <c r="BF30" s="51">
        <f t="shared" si="2"/>
        <v>9</v>
      </c>
      <c r="BG30" s="51">
        <f t="shared" si="3"/>
        <v>14</v>
      </c>
      <c r="BH30" s="51">
        <f t="shared" si="4"/>
        <v>14</v>
      </c>
      <c r="BI30" s="51">
        <f t="shared" si="5"/>
        <v>11</v>
      </c>
      <c r="BJ30" s="51">
        <f t="shared" si="8"/>
        <v>50</v>
      </c>
      <c r="BK30" s="52">
        <f t="shared" si="6"/>
        <v>3</v>
      </c>
      <c r="BL30" s="53"/>
    </row>
    <row r="31" spans="2:64" ht="31.5">
      <c r="B31" s="47">
        <f t="shared" si="7"/>
        <v>27</v>
      </c>
      <c r="C31" s="48" t="s">
        <v>272</v>
      </c>
      <c r="D31" s="92" t="s">
        <v>176</v>
      </c>
      <c r="E31" s="49">
        <v>1</v>
      </c>
      <c r="F31" s="49">
        <v>2</v>
      </c>
      <c r="G31" s="49">
        <v>2</v>
      </c>
      <c r="H31" s="49">
        <v>4</v>
      </c>
      <c r="I31" s="49">
        <v>1</v>
      </c>
      <c r="J31" s="49">
        <v>2</v>
      </c>
      <c r="K31" s="49">
        <v>1</v>
      </c>
      <c r="L31" s="49">
        <v>4</v>
      </c>
      <c r="M31" s="49">
        <v>5</v>
      </c>
      <c r="N31" s="49">
        <v>3</v>
      </c>
      <c r="O31" s="49">
        <v>2</v>
      </c>
      <c r="P31" s="49">
        <v>4</v>
      </c>
      <c r="Q31" s="49">
        <v>3</v>
      </c>
      <c r="R31" s="49">
        <v>4</v>
      </c>
      <c r="S31" s="49">
        <v>4</v>
      </c>
      <c r="T31" s="49">
        <v>4</v>
      </c>
      <c r="U31" s="49">
        <v>4</v>
      </c>
      <c r="V31" s="49">
        <v>4</v>
      </c>
      <c r="W31" s="49">
        <v>4</v>
      </c>
      <c r="X31" s="49">
        <v>4</v>
      </c>
      <c r="Y31" s="49">
        <v>4</v>
      </c>
      <c r="Z31" s="49">
        <v>4</v>
      </c>
      <c r="AA31" s="49">
        <v>4</v>
      </c>
      <c r="AB31" s="49">
        <v>5</v>
      </c>
      <c r="AC31" s="49">
        <v>5</v>
      </c>
      <c r="AD31" s="49">
        <v>5</v>
      </c>
      <c r="AE31" s="49">
        <v>5</v>
      </c>
      <c r="AF31" s="49">
        <v>5</v>
      </c>
      <c r="AG31" s="49">
        <v>4</v>
      </c>
      <c r="AH31" s="49">
        <v>4</v>
      </c>
      <c r="AI31" s="49">
        <v>4</v>
      </c>
      <c r="AJ31" s="49">
        <v>5</v>
      </c>
      <c r="AK31" s="49">
        <v>5</v>
      </c>
      <c r="AL31" s="49">
        <v>3</v>
      </c>
      <c r="AM31" s="49">
        <v>5</v>
      </c>
      <c r="AN31" s="49">
        <v>3</v>
      </c>
      <c r="AO31" s="49">
        <v>2</v>
      </c>
      <c r="AP31" s="49">
        <v>2</v>
      </c>
      <c r="AQ31" s="49">
        <v>4</v>
      </c>
      <c r="AR31" s="91">
        <v>2</v>
      </c>
      <c r="AS31" s="91">
        <v>3</v>
      </c>
      <c r="AT31" s="91">
        <v>3</v>
      </c>
      <c r="AU31" s="91">
        <v>3</v>
      </c>
      <c r="AV31" s="91">
        <v>4</v>
      </c>
      <c r="AW31" s="91">
        <v>4</v>
      </c>
      <c r="AX31" s="91">
        <v>4</v>
      </c>
      <c r="AY31" s="91">
        <v>4</v>
      </c>
      <c r="AZ31" s="91">
        <v>4</v>
      </c>
      <c r="BA31" s="91">
        <v>4</v>
      </c>
      <c r="BB31" s="91">
        <v>3</v>
      </c>
      <c r="BC31" s="118"/>
      <c r="BE31" s="50">
        <f t="shared" si="1"/>
        <v>9</v>
      </c>
      <c r="BF31" s="51">
        <f t="shared" si="2"/>
        <v>23</v>
      </c>
      <c r="BG31" s="51">
        <f t="shared" si="3"/>
        <v>8</v>
      </c>
      <c r="BH31" s="51">
        <f t="shared" si="4"/>
        <v>7</v>
      </c>
      <c r="BI31" s="51">
        <f t="shared" si="5"/>
        <v>3</v>
      </c>
      <c r="BJ31" s="51">
        <f t="shared" si="8"/>
        <v>50</v>
      </c>
      <c r="BK31" s="52">
        <f t="shared" si="6"/>
        <v>4</v>
      </c>
      <c r="BL31" s="53"/>
    </row>
    <row r="32" spans="2:64" ht="15.75">
      <c r="B32" s="47">
        <f t="shared" si="7"/>
        <v>28</v>
      </c>
      <c r="C32" s="48" t="s">
        <v>273</v>
      </c>
      <c r="D32" s="92" t="s">
        <v>177</v>
      </c>
      <c r="E32" s="49">
        <v>1</v>
      </c>
      <c r="F32" s="49">
        <v>2</v>
      </c>
      <c r="G32" s="49">
        <v>2</v>
      </c>
      <c r="H32" s="49">
        <v>1</v>
      </c>
      <c r="I32" s="49">
        <v>2</v>
      </c>
      <c r="J32" s="49">
        <v>1</v>
      </c>
      <c r="K32" s="49">
        <v>2</v>
      </c>
      <c r="L32" s="49">
        <v>2</v>
      </c>
      <c r="M32" s="49">
        <v>2</v>
      </c>
      <c r="N32" s="49">
        <v>2</v>
      </c>
      <c r="O32" s="49">
        <v>1</v>
      </c>
      <c r="P32" s="49">
        <v>2</v>
      </c>
      <c r="Q32" s="49">
        <v>1</v>
      </c>
      <c r="R32" s="49">
        <v>3</v>
      </c>
      <c r="S32" s="49">
        <v>3</v>
      </c>
      <c r="T32" s="49">
        <v>3</v>
      </c>
      <c r="U32" s="49">
        <v>1</v>
      </c>
      <c r="V32" s="49">
        <v>1</v>
      </c>
      <c r="W32" s="49">
        <v>2</v>
      </c>
      <c r="X32" s="49">
        <v>3</v>
      </c>
      <c r="Y32" s="49">
        <v>2</v>
      </c>
      <c r="Z32" s="49">
        <v>2</v>
      </c>
      <c r="AA32" s="49">
        <v>2</v>
      </c>
      <c r="AB32" s="49">
        <v>3</v>
      </c>
      <c r="AC32" s="49">
        <v>3</v>
      </c>
      <c r="AD32" s="49">
        <v>3</v>
      </c>
      <c r="AE32" s="49">
        <v>3</v>
      </c>
      <c r="AF32" s="49">
        <v>3</v>
      </c>
      <c r="AG32" s="49">
        <v>3</v>
      </c>
      <c r="AH32" s="49">
        <v>3</v>
      </c>
      <c r="AI32" s="49">
        <v>3</v>
      </c>
      <c r="AJ32" s="49">
        <v>2</v>
      </c>
      <c r="AK32" s="49">
        <v>4</v>
      </c>
      <c r="AL32" s="49">
        <v>4</v>
      </c>
      <c r="AM32" s="49">
        <v>4</v>
      </c>
      <c r="AN32" s="49">
        <v>4</v>
      </c>
      <c r="AO32" s="49">
        <v>4</v>
      </c>
      <c r="AP32" s="49">
        <v>4</v>
      </c>
      <c r="AQ32" s="49">
        <v>4</v>
      </c>
      <c r="AR32" s="91">
        <v>3</v>
      </c>
      <c r="AS32" s="91">
        <v>2</v>
      </c>
      <c r="AT32" s="91">
        <v>1</v>
      </c>
      <c r="AU32" s="91">
        <v>2</v>
      </c>
      <c r="AV32" s="91">
        <v>2</v>
      </c>
      <c r="AW32" s="91">
        <v>2</v>
      </c>
      <c r="AX32" s="91">
        <v>2</v>
      </c>
      <c r="AY32" s="91">
        <v>2</v>
      </c>
      <c r="AZ32" s="91">
        <v>2</v>
      </c>
      <c r="BA32" s="91">
        <v>2</v>
      </c>
      <c r="BB32" s="91">
        <v>1</v>
      </c>
      <c r="BC32" s="118"/>
      <c r="BE32" s="50">
        <f t="shared" si="1"/>
        <v>0</v>
      </c>
      <c r="BF32" s="51">
        <f t="shared" si="2"/>
        <v>7</v>
      </c>
      <c r="BG32" s="51">
        <f t="shared" si="3"/>
        <v>13</v>
      </c>
      <c r="BH32" s="51">
        <f t="shared" si="4"/>
        <v>21</v>
      </c>
      <c r="BI32" s="51">
        <f t="shared" si="5"/>
        <v>9</v>
      </c>
      <c r="BJ32" s="51">
        <f t="shared" si="8"/>
        <v>50</v>
      </c>
      <c r="BK32" s="52">
        <f t="shared" si="6"/>
        <v>2</v>
      </c>
      <c r="BL32" s="53"/>
    </row>
    <row r="33" spans="2:64" ht="31.5">
      <c r="B33" s="47">
        <f t="shared" si="7"/>
        <v>29</v>
      </c>
      <c r="C33" s="48" t="s">
        <v>274</v>
      </c>
      <c r="D33" s="92" t="s">
        <v>178</v>
      </c>
      <c r="E33" s="49">
        <v>2</v>
      </c>
      <c r="F33" s="49">
        <v>2</v>
      </c>
      <c r="G33" s="49">
        <v>2</v>
      </c>
      <c r="H33" s="49">
        <v>2</v>
      </c>
      <c r="I33" s="49">
        <v>3</v>
      </c>
      <c r="J33" s="49">
        <v>4</v>
      </c>
      <c r="K33" s="49">
        <v>2</v>
      </c>
      <c r="L33" s="49">
        <v>3</v>
      </c>
      <c r="M33" s="49">
        <v>3</v>
      </c>
      <c r="N33" s="49">
        <v>2</v>
      </c>
      <c r="O33" s="49">
        <v>3</v>
      </c>
      <c r="P33" s="49">
        <v>2</v>
      </c>
      <c r="Q33" s="49">
        <v>2</v>
      </c>
      <c r="R33" s="49">
        <v>4</v>
      </c>
      <c r="S33" s="49">
        <v>4</v>
      </c>
      <c r="T33" s="49">
        <v>4</v>
      </c>
      <c r="U33" s="49">
        <v>4</v>
      </c>
      <c r="V33" s="49">
        <v>3</v>
      </c>
      <c r="W33" s="49">
        <v>4</v>
      </c>
      <c r="X33" s="49">
        <v>5</v>
      </c>
      <c r="Y33" s="49">
        <v>4</v>
      </c>
      <c r="Z33" s="49">
        <v>5</v>
      </c>
      <c r="AA33" s="49">
        <v>5</v>
      </c>
      <c r="AB33" s="49">
        <v>5</v>
      </c>
      <c r="AC33" s="49">
        <v>5</v>
      </c>
      <c r="AD33" s="49">
        <v>5</v>
      </c>
      <c r="AE33" s="49">
        <v>5</v>
      </c>
      <c r="AF33" s="49">
        <v>5</v>
      </c>
      <c r="AG33" s="49">
        <v>4</v>
      </c>
      <c r="AH33" s="49">
        <v>4</v>
      </c>
      <c r="AI33" s="49">
        <v>5</v>
      </c>
      <c r="AJ33" s="49">
        <v>4</v>
      </c>
      <c r="AK33" s="49">
        <v>5</v>
      </c>
      <c r="AL33" s="49">
        <v>5</v>
      </c>
      <c r="AM33" s="49">
        <v>5</v>
      </c>
      <c r="AN33" s="49">
        <v>5</v>
      </c>
      <c r="AO33" s="49">
        <v>5</v>
      </c>
      <c r="AP33" s="49">
        <v>5</v>
      </c>
      <c r="AQ33" s="49">
        <v>5</v>
      </c>
      <c r="AR33" s="91">
        <v>5</v>
      </c>
      <c r="AS33" s="91">
        <v>4</v>
      </c>
      <c r="AT33" s="91">
        <v>5</v>
      </c>
      <c r="AU33" s="91">
        <v>3</v>
      </c>
      <c r="AV33" s="91">
        <v>4</v>
      </c>
      <c r="AW33" s="91">
        <v>4</v>
      </c>
      <c r="AX33" s="91">
        <v>4</v>
      </c>
      <c r="AY33" s="91">
        <v>4</v>
      </c>
      <c r="AZ33" s="91">
        <v>4</v>
      </c>
      <c r="BA33" s="91">
        <v>4</v>
      </c>
      <c r="BB33" s="91">
        <v>3</v>
      </c>
      <c r="BC33" s="118"/>
      <c r="BE33" s="50">
        <f t="shared" si="1"/>
        <v>18</v>
      </c>
      <c r="BF33" s="51">
        <f t="shared" si="2"/>
        <v>17</v>
      </c>
      <c r="BG33" s="51">
        <f t="shared" si="3"/>
        <v>7</v>
      </c>
      <c r="BH33" s="51">
        <f t="shared" si="4"/>
        <v>8</v>
      </c>
      <c r="BI33" s="51">
        <f t="shared" si="5"/>
        <v>0</v>
      </c>
      <c r="BJ33" s="51">
        <f t="shared" si="8"/>
        <v>50</v>
      </c>
      <c r="BK33" s="52">
        <f t="shared" si="6"/>
        <v>4</v>
      </c>
      <c r="BL33" s="53"/>
    </row>
    <row r="34" spans="2:64" ht="32.25" thickBot="1">
      <c r="B34" s="54">
        <f t="shared" si="7"/>
        <v>30</v>
      </c>
      <c r="C34" s="48" t="s">
        <v>275</v>
      </c>
      <c r="D34" s="99" t="s">
        <v>179</v>
      </c>
      <c r="E34" s="56">
        <v>2</v>
      </c>
      <c r="F34" s="56">
        <v>3</v>
      </c>
      <c r="G34" s="56">
        <v>4</v>
      </c>
      <c r="H34" s="56">
        <v>2</v>
      </c>
      <c r="I34" s="56">
        <v>3</v>
      </c>
      <c r="J34" s="56">
        <v>2</v>
      </c>
      <c r="K34" s="56">
        <v>3</v>
      </c>
      <c r="L34" s="56">
        <v>2</v>
      </c>
      <c r="M34" s="56">
        <v>2</v>
      </c>
      <c r="N34" s="56">
        <v>2</v>
      </c>
      <c r="O34" s="56">
        <v>2</v>
      </c>
      <c r="P34" s="56">
        <v>2</v>
      </c>
      <c r="Q34" s="56">
        <v>2</v>
      </c>
      <c r="R34" s="56">
        <v>3</v>
      </c>
      <c r="S34" s="56">
        <v>3</v>
      </c>
      <c r="T34" s="56">
        <v>3</v>
      </c>
      <c r="U34" s="56">
        <v>3</v>
      </c>
      <c r="V34" s="56">
        <v>3</v>
      </c>
      <c r="W34" s="56">
        <v>3</v>
      </c>
      <c r="X34" s="56">
        <v>3</v>
      </c>
      <c r="Y34" s="56">
        <v>3</v>
      </c>
      <c r="Z34" s="56">
        <v>3</v>
      </c>
      <c r="AA34" s="56">
        <v>3</v>
      </c>
      <c r="AB34" s="56">
        <v>5</v>
      </c>
      <c r="AC34" s="56">
        <v>4</v>
      </c>
      <c r="AD34" s="56">
        <v>5</v>
      </c>
      <c r="AE34" s="56">
        <v>5</v>
      </c>
      <c r="AF34" s="56">
        <v>4</v>
      </c>
      <c r="AG34" s="56">
        <v>3</v>
      </c>
      <c r="AH34" s="56">
        <v>3</v>
      </c>
      <c r="AI34" s="56">
        <v>2</v>
      </c>
      <c r="AJ34" s="56">
        <v>3</v>
      </c>
      <c r="AK34" s="56">
        <v>3</v>
      </c>
      <c r="AL34" s="56">
        <v>3</v>
      </c>
      <c r="AM34" s="56">
        <v>3</v>
      </c>
      <c r="AN34" s="56">
        <v>2</v>
      </c>
      <c r="AO34" s="56">
        <v>2</v>
      </c>
      <c r="AP34" s="56">
        <v>2</v>
      </c>
      <c r="AQ34" s="56">
        <v>2</v>
      </c>
      <c r="AR34" s="100">
        <v>1</v>
      </c>
      <c r="AS34" s="100">
        <v>3</v>
      </c>
      <c r="AT34" s="100">
        <v>2</v>
      </c>
      <c r="AU34" s="100">
        <v>3</v>
      </c>
      <c r="AV34" s="100">
        <v>3</v>
      </c>
      <c r="AW34" s="100">
        <v>3</v>
      </c>
      <c r="AX34" s="100">
        <v>4</v>
      </c>
      <c r="AY34" s="100">
        <v>4</v>
      </c>
      <c r="AZ34" s="100">
        <v>4</v>
      </c>
      <c r="BA34" s="100">
        <v>4</v>
      </c>
      <c r="BB34" s="100">
        <v>3</v>
      </c>
      <c r="BC34" s="119"/>
      <c r="BE34" s="57">
        <f t="shared" si="1"/>
        <v>3</v>
      </c>
      <c r="BF34" s="55">
        <f t="shared" si="2"/>
        <v>7</v>
      </c>
      <c r="BG34" s="55">
        <f t="shared" si="3"/>
        <v>24</v>
      </c>
      <c r="BH34" s="55">
        <f t="shared" si="4"/>
        <v>15</v>
      </c>
      <c r="BI34" s="55">
        <f t="shared" si="5"/>
        <v>1</v>
      </c>
      <c r="BJ34" s="55">
        <f t="shared" si="8"/>
        <v>50</v>
      </c>
      <c r="BK34" s="58">
        <f t="shared" si="6"/>
        <v>3</v>
      </c>
      <c r="BL34" s="53"/>
    </row>
    <row r="35" spans="2:64">
      <c r="B35" s="59"/>
      <c r="C35" s="60"/>
      <c r="D35" s="60"/>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E35" s="60"/>
      <c r="BF35" s="60"/>
      <c r="BG35" s="60"/>
      <c r="BH35" s="60"/>
      <c r="BI35" s="60"/>
      <c r="BJ35" s="60"/>
      <c r="BK35" s="60"/>
      <c r="BL35" s="53"/>
    </row>
    <row r="36" spans="2:64" ht="15" thickBot="1"/>
    <row r="37" spans="2:64" ht="24" customHeight="1" thickBot="1">
      <c r="B37" s="213" t="s">
        <v>120</v>
      </c>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5"/>
      <c r="BE37" s="216" t="s">
        <v>121</v>
      </c>
      <c r="BF37" s="217"/>
      <c r="BG37" s="217"/>
      <c r="BH37" s="217"/>
      <c r="BI37" s="217"/>
      <c r="BJ37" s="217"/>
      <c r="BK37" s="218"/>
    </row>
    <row r="38" spans="2:64" ht="28.5">
      <c r="B38" s="42" t="s">
        <v>116</v>
      </c>
      <c r="C38" s="43" t="s">
        <v>8</v>
      </c>
      <c r="D38" s="43" t="s">
        <v>117</v>
      </c>
      <c r="E38" s="43">
        <v>1</v>
      </c>
      <c r="F38" s="43">
        <f>E38+1</f>
        <v>2</v>
      </c>
      <c r="G38" s="43">
        <f t="shared" ref="G38:AP38" si="9">F38+1</f>
        <v>3</v>
      </c>
      <c r="H38" s="43">
        <f t="shared" si="9"/>
        <v>4</v>
      </c>
      <c r="I38" s="43">
        <f t="shared" si="9"/>
        <v>5</v>
      </c>
      <c r="J38" s="43">
        <f t="shared" si="9"/>
        <v>6</v>
      </c>
      <c r="K38" s="43">
        <f t="shared" si="9"/>
        <v>7</v>
      </c>
      <c r="L38" s="43">
        <f t="shared" si="9"/>
        <v>8</v>
      </c>
      <c r="M38" s="43">
        <f t="shared" si="9"/>
        <v>9</v>
      </c>
      <c r="N38" s="43">
        <f t="shared" si="9"/>
        <v>10</v>
      </c>
      <c r="O38" s="43">
        <f t="shared" si="9"/>
        <v>11</v>
      </c>
      <c r="P38" s="43">
        <f t="shared" si="9"/>
        <v>12</v>
      </c>
      <c r="Q38" s="43">
        <f t="shared" si="9"/>
        <v>13</v>
      </c>
      <c r="R38" s="43">
        <f t="shared" si="9"/>
        <v>14</v>
      </c>
      <c r="S38" s="43">
        <f t="shared" si="9"/>
        <v>15</v>
      </c>
      <c r="T38" s="43">
        <f t="shared" si="9"/>
        <v>16</v>
      </c>
      <c r="U38" s="43">
        <f t="shared" si="9"/>
        <v>17</v>
      </c>
      <c r="V38" s="43">
        <f t="shared" si="9"/>
        <v>18</v>
      </c>
      <c r="W38" s="43">
        <f t="shared" si="9"/>
        <v>19</v>
      </c>
      <c r="X38" s="43">
        <f t="shared" si="9"/>
        <v>20</v>
      </c>
      <c r="Y38" s="43">
        <f t="shared" si="9"/>
        <v>21</v>
      </c>
      <c r="Z38" s="43">
        <f t="shared" si="9"/>
        <v>22</v>
      </c>
      <c r="AA38" s="43">
        <f t="shared" si="9"/>
        <v>23</v>
      </c>
      <c r="AB38" s="43">
        <f t="shared" si="9"/>
        <v>24</v>
      </c>
      <c r="AC38" s="43">
        <f t="shared" si="9"/>
        <v>25</v>
      </c>
      <c r="AD38" s="43">
        <f t="shared" si="9"/>
        <v>26</v>
      </c>
      <c r="AE38" s="43">
        <f t="shared" si="9"/>
        <v>27</v>
      </c>
      <c r="AF38" s="43">
        <f t="shared" si="9"/>
        <v>28</v>
      </c>
      <c r="AG38" s="43">
        <f t="shared" si="9"/>
        <v>29</v>
      </c>
      <c r="AH38" s="43">
        <f t="shared" si="9"/>
        <v>30</v>
      </c>
      <c r="AI38" s="43">
        <f t="shared" si="9"/>
        <v>31</v>
      </c>
      <c r="AJ38" s="43">
        <f t="shared" si="9"/>
        <v>32</v>
      </c>
      <c r="AK38" s="43">
        <f t="shared" si="9"/>
        <v>33</v>
      </c>
      <c r="AL38" s="43">
        <f t="shared" si="9"/>
        <v>34</v>
      </c>
      <c r="AM38" s="43">
        <f t="shared" si="9"/>
        <v>35</v>
      </c>
      <c r="AN38" s="43">
        <f t="shared" si="9"/>
        <v>36</v>
      </c>
      <c r="AO38" s="43">
        <f t="shared" si="9"/>
        <v>37</v>
      </c>
      <c r="AP38" s="43">
        <f t="shared" si="9"/>
        <v>38</v>
      </c>
      <c r="AQ38" s="43">
        <f>AP38+1</f>
        <v>39</v>
      </c>
      <c r="AR38" s="89">
        <v>40</v>
      </c>
      <c r="AS38" s="89">
        <v>41</v>
      </c>
      <c r="AT38" s="89">
        <v>42</v>
      </c>
      <c r="AU38" s="89">
        <v>43</v>
      </c>
      <c r="AV38" s="89">
        <v>44</v>
      </c>
      <c r="AW38" s="89">
        <v>45</v>
      </c>
      <c r="AX38" s="89">
        <v>46</v>
      </c>
      <c r="AY38" s="89">
        <v>47</v>
      </c>
      <c r="AZ38" s="89">
        <v>48</v>
      </c>
      <c r="BA38" s="89">
        <v>49</v>
      </c>
      <c r="BB38" s="89">
        <v>50</v>
      </c>
      <c r="BC38" s="117"/>
      <c r="BE38" s="44">
        <v>5</v>
      </c>
      <c r="BF38" s="45">
        <v>4</v>
      </c>
      <c r="BG38" s="45">
        <v>3</v>
      </c>
      <c r="BH38" s="45">
        <v>2</v>
      </c>
      <c r="BI38" s="45">
        <v>1</v>
      </c>
      <c r="BJ38" s="45" t="s">
        <v>118</v>
      </c>
      <c r="BK38" s="46" t="s">
        <v>119</v>
      </c>
    </row>
    <row r="39" spans="2:64" ht="15.75">
      <c r="B39" s="47">
        <v>1</v>
      </c>
      <c r="C39" s="48" t="s">
        <v>185</v>
      </c>
      <c r="D39" s="94" t="s">
        <v>150</v>
      </c>
      <c r="E39" s="49">
        <v>2</v>
      </c>
      <c r="F39" s="49">
        <v>3</v>
      </c>
      <c r="G39" s="49">
        <v>3</v>
      </c>
      <c r="H39" s="49">
        <v>5</v>
      </c>
      <c r="I39" s="49">
        <v>3</v>
      </c>
      <c r="J39" s="49">
        <v>4</v>
      </c>
      <c r="K39" s="49">
        <v>3</v>
      </c>
      <c r="L39" s="49">
        <v>5</v>
      </c>
      <c r="M39" s="49">
        <v>5</v>
      </c>
      <c r="N39" s="49">
        <v>4</v>
      </c>
      <c r="O39" s="49">
        <v>2</v>
      </c>
      <c r="P39" s="49">
        <v>3</v>
      </c>
      <c r="Q39" s="49">
        <v>2</v>
      </c>
      <c r="R39" s="49">
        <v>4</v>
      </c>
      <c r="S39" s="49">
        <v>4</v>
      </c>
      <c r="T39" s="49">
        <v>4</v>
      </c>
      <c r="U39" s="49">
        <v>4</v>
      </c>
      <c r="V39" s="49">
        <v>2</v>
      </c>
      <c r="W39" s="49">
        <v>4</v>
      </c>
      <c r="X39" s="49">
        <v>3</v>
      </c>
      <c r="Y39" s="49">
        <v>4</v>
      </c>
      <c r="Z39" s="49">
        <v>4</v>
      </c>
      <c r="AA39" s="49">
        <v>4</v>
      </c>
      <c r="AB39" s="49">
        <v>3</v>
      </c>
      <c r="AC39" s="49">
        <v>3</v>
      </c>
      <c r="AD39" s="49">
        <v>3</v>
      </c>
      <c r="AE39" s="49">
        <v>1</v>
      </c>
      <c r="AF39" s="49">
        <v>2</v>
      </c>
      <c r="AG39" s="49">
        <v>4</v>
      </c>
      <c r="AH39" s="49">
        <v>4</v>
      </c>
      <c r="AI39" s="49">
        <v>3</v>
      </c>
      <c r="AJ39" s="49">
        <v>3</v>
      </c>
      <c r="AK39" s="49">
        <v>4</v>
      </c>
      <c r="AL39" s="49">
        <v>4</v>
      </c>
      <c r="AM39" s="49">
        <v>5</v>
      </c>
      <c r="AN39" s="49">
        <v>3</v>
      </c>
      <c r="AO39" s="49">
        <v>3</v>
      </c>
      <c r="AP39" s="49">
        <v>3</v>
      </c>
      <c r="AQ39" s="49">
        <v>3</v>
      </c>
      <c r="AR39" s="91">
        <v>3</v>
      </c>
      <c r="AS39" s="91">
        <v>5</v>
      </c>
      <c r="AT39" s="91">
        <v>2</v>
      </c>
      <c r="AU39" s="91">
        <v>4</v>
      </c>
      <c r="AV39" s="91">
        <v>4</v>
      </c>
      <c r="AW39" s="91">
        <v>5</v>
      </c>
      <c r="AX39" s="91">
        <v>3</v>
      </c>
      <c r="AY39" s="91">
        <v>3</v>
      </c>
      <c r="AZ39" s="91">
        <v>3</v>
      </c>
      <c r="BA39" s="91">
        <v>3</v>
      </c>
      <c r="BB39" s="91">
        <v>3</v>
      </c>
      <c r="BC39" s="118"/>
      <c r="BE39" s="50">
        <f t="shared" ref="BE39:BE68" si="10">COUNTIF(E39:BC39,"5")</f>
        <v>6</v>
      </c>
      <c r="BF39" s="51">
        <f t="shared" ref="BF39:BF68" si="11">COUNTIF(E39:BC39,"4")</f>
        <v>16</v>
      </c>
      <c r="BG39" s="51">
        <f t="shared" ref="BG39:BG68" si="12">COUNTIF(E39:BC39,"3")</f>
        <v>21</v>
      </c>
      <c r="BH39" s="51">
        <f t="shared" ref="BH39:BH68" si="13">COUNTIF(E39:BC39,"2")</f>
        <v>6</v>
      </c>
      <c r="BI39" s="51">
        <f t="shared" ref="BI39:BI68" si="14">COUNTIF(E39:BC39,"1")</f>
        <v>1</v>
      </c>
      <c r="BJ39" s="51">
        <f>SUM(BE39:BI39)</f>
        <v>50</v>
      </c>
      <c r="BK39" s="52">
        <f t="shared" ref="BK39:BK68" si="15">ROUND(SUMPRODUCT($BE$4:$BI$4,BE39:BI39)/BJ39,0)</f>
        <v>3</v>
      </c>
      <c r="BL39" s="53"/>
    </row>
    <row r="40" spans="2:64" s="101" customFormat="1" ht="15.75">
      <c r="B40" s="102">
        <f>B39+1</f>
        <v>2</v>
      </c>
      <c r="C40" s="103" t="s">
        <v>247</v>
      </c>
      <c r="D40" s="104" t="s">
        <v>151</v>
      </c>
      <c r="E40" s="105">
        <v>4</v>
      </c>
      <c r="F40" s="105">
        <v>3</v>
      </c>
      <c r="G40" s="105">
        <v>4</v>
      </c>
      <c r="H40" s="105">
        <v>4</v>
      </c>
      <c r="I40" s="105">
        <v>4</v>
      </c>
      <c r="J40" s="105">
        <v>4</v>
      </c>
      <c r="K40" s="105">
        <v>4</v>
      </c>
      <c r="L40" s="105">
        <v>2</v>
      </c>
      <c r="M40" s="105">
        <v>2</v>
      </c>
      <c r="N40" s="105">
        <v>2</v>
      </c>
      <c r="O40" s="105">
        <v>2</v>
      </c>
      <c r="P40" s="105">
        <v>1</v>
      </c>
      <c r="Q40" s="105">
        <v>1</v>
      </c>
      <c r="R40" s="105">
        <v>3</v>
      </c>
      <c r="S40" s="105">
        <v>3</v>
      </c>
      <c r="T40" s="105">
        <v>3</v>
      </c>
      <c r="U40" s="105">
        <v>4</v>
      </c>
      <c r="V40" s="105">
        <v>4</v>
      </c>
      <c r="W40" s="105">
        <v>4</v>
      </c>
      <c r="X40" s="105">
        <v>4</v>
      </c>
      <c r="Y40" s="105">
        <v>4</v>
      </c>
      <c r="Z40" s="105">
        <v>4</v>
      </c>
      <c r="AA40" s="105">
        <v>4</v>
      </c>
      <c r="AB40" s="105">
        <v>5</v>
      </c>
      <c r="AC40" s="105">
        <v>5</v>
      </c>
      <c r="AD40" s="105">
        <v>5</v>
      </c>
      <c r="AE40" s="105">
        <v>5</v>
      </c>
      <c r="AF40" s="105">
        <v>5</v>
      </c>
      <c r="AG40" s="105">
        <v>5</v>
      </c>
      <c r="AH40" s="105">
        <v>5</v>
      </c>
      <c r="AI40" s="105">
        <v>4</v>
      </c>
      <c r="AJ40" s="105">
        <v>4</v>
      </c>
      <c r="AK40" s="105">
        <v>4</v>
      </c>
      <c r="AL40" s="105">
        <v>4</v>
      </c>
      <c r="AM40" s="105">
        <v>4</v>
      </c>
      <c r="AN40" s="105">
        <v>3</v>
      </c>
      <c r="AO40" s="105">
        <v>3</v>
      </c>
      <c r="AP40" s="105">
        <v>4</v>
      </c>
      <c r="AQ40" s="105">
        <v>4</v>
      </c>
      <c r="AR40" s="106">
        <v>3</v>
      </c>
      <c r="AS40" s="106">
        <v>3</v>
      </c>
      <c r="AT40" s="106">
        <v>3</v>
      </c>
      <c r="AU40" s="106">
        <v>3</v>
      </c>
      <c r="AV40" s="106">
        <v>3</v>
      </c>
      <c r="AW40" s="106">
        <v>3</v>
      </c>
      <c r="AX40" s="106">
        <v>1</v>
      </c>
      <c r="AY40" s="106">
        <v>2</v>
      </c>
      <c r="AZ40" s="106">
        <v>2</v>
      </c>
      <c r="BA40" s="106">
        <v>2</v>
      </c>
      <c r="BB40" s="106">
        <v>1</v>
      </c>
      <c r="BC40" s="120"/>
      <c r="BE40" s="107">
        <f t="shared" si="10"/>
        <v>7</v>
      </c>
      <c r="BF40" s="108">
        <f t="shared" si="11"/>
        <v>20</v>
      </c>
      <c r="BG40" s="108">
        <f t="shared" si="12"/>
        <v>12</v>
      </c>
      <c r="BH40" s="108">
        <f t="shared" si="13"/>
        <v>7</v>
      </c>
      <c r="BI40" s="108">
        <f t="shared" si="14"/>
        <v>4</v>
      </c>
      <c r="BJ40" s="108">
        <f t="shared" ref="BJ40:BJ68" si="16">SUM(BE40:BI40)</f>
        <v>50</v>
      </c>
      <c r="BK40" s="109">
        <f t="shared" si="15"/>
        <v>3</v>
      </c>
      <c r="BL40" s="110"/>
    </row>
    <row r="41" spans="2:64" s="101" customFormat="1" ht="15.75">
      <c r="B41" s="102">
        <f t="shared" ref="B41:B68" si="17">B40+1</f>
        <v>3</v>
      </c>
      <c r="C41" s="48" t="s">
        <v>248</v>
      </c>
      <c r="D41" s="104" t="s">
        <v>152</v>
      </c>
      <c r="E41" s="105">
        <v>1</v>
      </c>
      <c r="F41" s="105">
        <v>1</v>
      </c>
      <c r="G41" s="105">
        <v>1</v>
      </c>
      <c r="H41" s="105">
        <v>1</v>
      </c>
      <c r="I41" s="105">
        <v>1</v>
      </c>
      <c r="J41" s="105">
        <v>1</v>
      </c>
      <c r="K41" s="105">
        <v>1</v>
      </c>
      <c r="L41" s="105">
        <v>4</v>
      </c>
      <c r="M41" s="105">
        <v>4</v>
      </c>
      <c r="N41" s="105">
        <v>3</v>
      </c>
      <c r="O41" s="105">
        <v>2</v>
      </c>
      <c r="P41" s="105">
        <v>4</v>
      </c>
      <c r="Q41" s="105">
        <v>2</v>
      </c>
      <c r="R41" s="105">
        <v>2</v>
      </c>
      <c r="S41" s="105">
        <v>2</v>
      </c>
      <c r="T41" s="105">
        <v>2</v>
      </c>
      <c r="U41" s="105">
        <v>4</v>
      </c>
      <c r="V41" s="105">
        <v>4</v>
      </c>
      <c r="W41" s="105">
        <v>3</v>
      </c>
      <c r="X41" s="105">
        <v>3</v>
      </c>
      <c r="Y41" s="105">
        <v>4</v>
      </c>
      <c r="Z41" s="105">
        <v>4</v>
      </c>
      <c r="AA41" s="105">
        <v>3</v>
      </c>
      <c r="AB41" s="105">
        <v>3</v>
      </c>
      <c r="AC41" s="105">
        <v>4</v>
      </c>
      <c r="AD41" s="105">
        <v>4</v>
      </c>
      <c r="AE41" s="105">
        <v>1</v>
      </c>
      <c r="AF41" s="105">
        <v>4</v>
      </c>
      <c r="AG41" s="105">
        <v>3</v>
      </c>
      <c r="AH41" s="105">
        <v>2</v>
      </c>
      <c r="AI41" s="105">
        <v>2</v>
      </c>
      <c r="AJ41" s="105">
        <v>2</v>
      </c>
      <c r="AK41" s="105">
        <v>3</v>
      </c>
      <c r="AL41" s="105">
        <v>2</v>
      </c>
      <c r="AM41" s="105">
        <v>3</v>
      </c>
      <c r="AN41" s="105">
        <v>3</v>
      </c>
      <c r="AO41" s="105">
        <v>3</v>
      </c>
      <c r="AP41" s="105">
        <v>2</v>
      </c>
      <c r="AQ41" s="105">
        <v>2</v>
      </c>
      <c r="AR41" s="106">
        <v>2</v>
      </c>
      <c r="AS41" s="106">
        <v>3</v>
      </c>
      <c r="AT41" s="106">
        <v>1</v>
      </c>
      <c r="AU41" s="106">
        <v>2</v>
      </c>
      <c r="AV41" s="106">
        <v>3</v>
      </c>
      <c r="AW41" s="106">
        <v>3</v>
      </c>
      <c r="AX41" s="106">
        <v>1</v>
      </c>
      <c r="AY41" s="106">
        <v>3</v>
      </c>
      <c r="AZ41" s="106">
        <v>3</v>
      </c>
      <c r="BA41" s="106">
        <v>3</v>
      </c>
      <c r="BB41" s="106">
        <v>3</v>
      </c>
      <c r="BC41" s="120"/>
      <c r="BE41" s="107">
        <f t="shared" si="10"/>
        <v>0</v>
      </c>
      <c r="BF41" s="108">
        <f t="shared" si="11"/>
        <v>10</v>
      </c>
      <c r="BG41" s="108">
        <f t="shared" si="12"/>
        <v>17</v>
      </c>
      <c r="BH41" s="108">
        <f t="shared" si="13"/>
        <v>13</v>
      </c>
      <c r="BI41" s="108">
        <f t="shared" si="14"/>
        <v>10</v>
      </c>
      <c r="BJ41" s="108">
        <f t="shared" si="16"/>
        <v>50</v>
      </c>
      <c r="BK41" s="109">
        <f t="shared" si="15"/>
        <v>3</v>
      </c>
      <c r="BL41" s="110"/>
    </row>
    <row r="42" spans="2:64" s="101" customFormat="1" ht="15.75">
      <c r="B42" s="102">
        <f t="shared" si="17"/>
        <v>4</v>
      </c>
      <c r="C42" s="103" t="s">
        <v>249</v>
      </c>
      <c r="D42" s="104" t="s">
        <v>153</v>
      </c>
      <c r="E42" s="105">
        <v>2</v>
      </c>
      <c r="F42" s="105">
        <v>3</v>
      </c>
      <c r="G42" s="105">
        <v>3</v>
      </c>
      <c r="H42" s="105">
        <v>4</v>
      </c>
      <c r="I42" s="105">
        <v>3</v>
      </c>
      <c r="J42" s="105">
        <v>4</v>
      </c>
      <c r="K42" s="105">
        <v>3</v>
      </c>
      <c r="L42" s="105">
        <v>4</v>
      </c>
      <c r="M42" s="105">
        <v>5</v>
      </c>
      <c r="N42" s="105">
        <v>3</v>
      </c>
      <c r="O42" s="105">
        <v>2</v>
      </c>
      <c r="P42" s="105">
        <v>4</v>
      </c>
      <c r="Q42" s="105">
        <v>3</v>
      </c>
      <c r="R42" s="105">
        <v>3</v>
      </c>
      <c r="S42" s="105">
        <v>3</v>
      </c>
      <c r="T42" s="105">
        <v>3</v>
      </c>
      <c r="U42" s="105">
        <v>3</v>
      </c>
      <c r="V42" s="105">
        <v>2</v>
      </c>
      <c r="W42" s="105">
        <v>3</v>
      </c>
      <c r="X42" s="105">
        <v>3</v>
      </c>
      <c r="Y42" s="105">
        <v>2</v>
      </c>
      <c r="Z42" s="105">
        <v>3</v>
      </c>
      <c r="AA42" s="105">
        <v>2</v>
      </c>
      <c r="AB42" s="105">
        <v>5</v>
      </c>
      <c r="AC42" s="105">
        <v>4</v>
      </c>
      <c r="AD42" s="105">
        <v>5</v>
      </c>
      <c r="AE42" s="105">
        <v>2</v>
      </c>
      <c r="AF42" s="105">
        <v>5</v>
      </c>
      <c r="AG42" s="105">
        <v>3</v>
      </c>
      <c r="AH42" s="105">
        <v>3</v>
      </c>
      <c r="AI42" s="105">
        <v>4</v>
      </c>
      <c r="AJ42" s="105">
        <v>4</v>
      </c>
      <c r="AK42" s="105">
        <v>4</v>
      </c>
      <c r="AL42" s="105">
        <v>3</v>
      </c>
      <c r="AM42" s="105">
        <v>4</v>
      </c>
      <c r="AN42" s="105">
        <v>2</v>
      </c>
      <c r="AO42" s="105">
        <v>2</v>
      </c>
      <c r="AP42" s="105">
        <v>2</v>
      </c>
      <c r="AQ42" s="105">
        <v>2</v>
      </c>
      <c r="AR42" s="106">
        <v>2</v>
      </c>
      <c r="AS42" s="106">
        <v>4</v>
      </c>
      <c r="AT42" s="106">
        <v>4</v>
      </c>
      <c r="AU42" s="106">
        <v>3</v>
      </c>
      <c r="AV42" s="106">
        <v>3</v>
      </c>
      <c r="AW42" s="106">
        <v>4</v>
      </c>
      <c r="AX42" s="106">
        <v>3</v>
      </c>
      <c r="AY42" s="106">
        <v>2</v>
      </c>
      <c r="AZ42" s="106">
        <v>2</v>
      </c>
      <c r="BA42" s="106">
        <v>3</v>
      </c>
      <c r="BB42" s="106">
        <v>1</v>
      </c>
      <c r="BC42" s="120"/>
      <c r="BE42" s="107">
        <f t="shared" si="10"/>
        <v>4</v>
      </c>
      <c r="BF42" s="108">
        <f t="shared" si="11"/>
        <v>12</v>
      </c>
      <c r="BG42" s="108">
        <f t="shared" si="12"/>
        <v>20</v>
      </c>
      <c r="BH42" s="108">
        <f t="shared" si="13"/>
        <v>13</v>
      </c>
      <c r="BI42" s="108">
        <f t="shared" si="14"/>
        <v>1</v>
      </c>
      <c r="BJ42" s="108">
        <f t="shared" si="16"/>
        <v>50</v>
      </c>
      <c r="BK42" s="109">
        <f t="shared" si="15"/>
        <v>3</v>
      </c>
      <c r="BL42" s="110"/>
    </row>
    <row r="43" spans="2:64" s="101" customFormat="1" ht="15.75">
      <c r="B43" s="102">
        <f t="shared" si="17"/>
        <v>5</v>
      </c>
      <c r="C43" s="48" t="s">
        <v>250</v>
      </c>
      <c r="D43" s="104" t="s">
        <v>154</v>
      </c>
      <c r="E43" s="105">
        <v>1</v>
      </c>
      <c r="F43" s="105">
        <v>1</v>
      </c>
      <c r="G43" s="105">
        <v>2</v>
      </c>
      <c r="H43" s="105">
        <v>1</v>
      </c>
      <c r="I43" s="105">
        <v>1</v>
      </c>
      <c r="J43" s="105">
        <v>1</v>
      </c>
      <c r="K43" s="105">
        <v>1</v>
      </c>
      <c r="L43" s="105">
        <v>3</v>
      </c>
      <c r="M43" s="105">
        <v>3</v>
      </c>
      <c r="N43" s="105">
        <v>2</v>
      </c>
      <c r="O43" s="105">
        <v>2</v>
      </c>
      <c r="P43" s="105">
        <v>2</v>
      </c>
      <c r="Q43" s="105">
        <v>2</v>
      </c>
      <c r="R43" s="105">
        <v>2</v>
      </c>
      <c r="S43" s="105">
        <v>2</v>
      </c>
      <c r="T43" s="105">
        <v>2</v>
      </c>
      <c r="U43" s="105">
        <v>2</v>
      </c>
      <c r="V43" s="105">
        <v>1</v>
      </c>
      <c r="W43" s="105">
        <v>2</v>
      </c>
      <c r="X43" s="105">
        <v>2</v>
      </c>
      <c r="Y43" s="105">
        <v>1</v>
      </c>
      <c r="Z43" s="105">
        <v>1</v>
      </c>
      <c r="AA43" s="105">
        <v>1</v>
      </c>
      <c r="AB43" s="105">
        <v>4</v>
      </c>
      <c r="AC43" s="105">
        <v>4</v>
      </c>
      <c r="AD43" s="105">
        <v>5</v>
      </c>
      <c r="AE43" s="105">
        <v>5</v>
      </c>
      <c r="AF43" s="105">
        <v>4</v>
      </c>
      <c r="AG43" s="105">
        <v>4</v>
      </c>
      <c r="AH43" s="105">
        <v>3</v>
      </c>
      <c r="AI43" s="105">
        <v>3</v>
      </c>
      <c r="AJ43" s="105">
        <v>4</v>
      </c>
      <c r="AK43" s="105">
        <v>5</v>
      </c>
      <c r="AL43" s="105">
        <v>5</v>
      </c>
      <c r="AM43" s="105">
        <v>5</v>
      </c>
      <c r="AN43" s="105">
        <v>2</v>
      </c>
      <c r="AO43" s="105">
        <v>2</v>
      </c>
      <c r="AP43" s="105">
        <v>2</v>
      </c>
      <c r="AQ43" s="105">
        <v>3</v>
      </c>
      <c r="AR43" s="106">
        <v>3</v>
      </c>
      <c r="AS43" s="106">
        <v>3</v>
      </c>
      <c r="AT43" s="106">
        <v>3</v>
      </c>
      <c r="AU43" s="106">
        <v>4</v>
      </c>
      <c r="AV43" s="106">
        <v>3</v>
      </c>
      <c r="AW43" s="106">
        <v>3</v>
      </c>
      <c r="AX43" s="106">
        <v>2</v>
      </c>
      <c r="AY43" s="106">
        <v>2</v>
      </c>
      <c r="AZ43" s="106">
        <v>2</v>
      </c>
      <c r="BA43" s="106">
        <v>3</v>
      </c>
      <c r="BB43" s="106">
        <v>1</v>
      </c>
      <c r="BC43" s="120"/>
      <c r="BE43" s="107">
        <f t="shared" si="10"/>
        <v>5</v>
      </c>
      <c r="BF43" s="108">
        <f t="shared" si="11"/>
        <v>6</v>
      </c>
      <c r="BG43" s="108">
        <f t="shared" si="12"/>
        <v>11</v>
      </c>
      <c r="BH43" s="108">
        <f t="shared" si="13"/>
        <v>17</v>
      </c>
      <c r="BI43" s="108">
        <f t="shared" si="14"/>
        <v>11</v>
      </c>
      <c r="BJ43" s="108">
        <f t="shared" si="16"/>
        <v>50</v>
      </c>
      <c r="BK43" s="109">
        <f t="shared" si="15"/>
        <v>3</v>
      </c>
      <c r="BL43" s="110"/>
    </row>
    <row r="44" spans="2:64" s="101" customFormat="1" ht="15.75">
      <c r="B44" s="102">
        <f t="shared" si="17"/>
        <v>6</v>
      </c>
      <c r="C44" s="103" t="s">
        <v>251</v>
      </c>
      <c r="D44" s="104" t="s">
        <v>155</v>
      </c>
      <c r="E44" s="105">
        <v>1</v>
      </c>
      <c r="F44" s="105">
        <v>3</v>
      </c>
      <c r="G44" s="105">
        <v>3</v>
      </c>
      <c r="H44" s="105">
        <v>4</v>
      </c>
      <c r="I44" s="105">
        <v>3</v>
      </c>
      <c r="J44" s="105">
        <v>3</v>
      </c>
      <c r="K44" s="105">
        <v>3</v>
      </c>
      <c r="L44" s="105">
        <v>3</v>
      </c>
      <c r="M44" s="105">
        <v>5</v>
      </c>
      <c r="N44" s="105">
        <v>3</v>
      </c>
      <c r="O44" s="105">
        <v>2</v>
      </c>
      <c r="P44" s="105">
        <v>3</v>
      </c>
      <c r="Q44" s="105">
        <v>3</v>
      </c>
      <c r="R44" s="105">
        <v>3</v>
      </c>
      <c r="S44" s="105">
        <v>3</v>
      </c>
      <c r="T44" s="105">
        <v>3</v>
      </c>
      <c r="U44" s="105">
        <v>3</v>
      </c>
      <c r="V44" s="105">
        <v>2</v>
      </c>
      <c r="W44" s="105">
        <v>3</v>
      </c>
      <c r="X44" s="105">
        <v>3</v>
      </c>
      <c r="Y44" s="105">
        <v>2</v>
      </c>
      <c r="Z44" s="105">
        <v>3</v>
      </c>
      <c r="AA44" s="105">
        <v>2</v>
      </c>
      <c r="AB44" s="105">
        <v>5</v>
      </c>
      <c r="AC44" s="105">
        <v>3</v>
      </c>
      <c r="AD44" s="105">
        <v>5</v>
      </c>
      <c r="AE44" s="105">
        <v>3</v>
      </c>
      <c r="AF44" s="105">
        <v>4</v>
      </c>
      <c r="AG44" s="105">
        <v>4</v>
      </c>
      <c r="AH44" s="105">
        <v>4</v>
      </c>
      <c r="AI44" s="105">
        <v>4</v>
      </c>
      <c r="AJ44" s="105">
        <v>3</v>
      </c>
      <c r="AK44" s="105">
        <v>4</v>
      </c>
      <c r="AL44" s="105">
        <v>3</v>
      </c>
      <c r="AM44" s="105">
        <v>4</v>
      </c>
      <c r="AN44" s="105">
        <v>2</v>
      </c>
      <c r="AO44" s="105">
        <v>3</v>
      </c>
      <c r="AP44" s="105">
        <v>2</v>
      </c>
      <c r="AQ44" s="105">
        <v>3</v>
      </c>
      <c r="AR44" s="106">
        <v>3</v>
      </c>
      <c r="AS44" s="106">
        <v>3</v>
      </c>
      <c r="AT44" s="106">
        <v>4</v>
      </c>
      <c r="AU44" s="106">
        <v>3</v>
      </c>
      <c r="AV44" s="106">
        <v>3</v>
      </c>
      <c r="AW44" s="106">
        <v>4</v>
      </c>
      <c r="AX44" s="106">
        <v>2</v>
      </c>
      <c r="AY44" s="106">
        <v>2</v>
      </c>
      <c r="AZ44" s="106">
        <v>2</v>
      </c>
      <c r="BA44" s="106">
        <v>3</v>
      </c>
      <c r="BB44" s="106">
        <v>1</v>
      </c>
      <c r="BC44" s="120"/>
      <c r="BE44" s="107">
        <f t="shared" si="10"/>
        <v>3</v>
      </c>
      <c r="BF44" s="108">
        <f t="shared" si="11"/>
        <v>9</v>
      </c>
      <c r="BG44" s="108">
        <f t="shared" si="12"/>
        <v>27</v>
      </c>
      <c r="BH44" s="108">
        <f t="shared" si="13"/>
        <v>9</v>
      </c>
      <c r="BI44" s="108">
        <f t="shared" si="14"/>
        <v>2</v>
      </c>
      <c r="BJ44" s="108">
        <f t="shared" si="16"/>
        <v>50</v>
      </c>
      <c r="BK44" s="109">
        <f t="shared" si="15"/>
        <v>3</v>
      </c>
      <c r="BL44" s="110"/>
    </row>
    <row r="45" spans="2:64" s="101" customFormat="1" ht="15.75">
      <c r="B45" s="102">
        <f t="shared" si="17"/>
        <v>7</v>
      </c>
      <c r="C45" s="48" t="s">
        <v>252</v>
      </c>
      <c r="D45" s="104" t="s">
        <v>156</v>
      </c>
      <c r="E45" s="105">
        <v>1</v>
      </c>
      <c r="F45" s="105">
        <v>3</v>
      </c>
      <c r="G45" s="105">
        <v>3</v>
      </c>
      <c r="H45" s="105">
        <v>1</v>
      </c>
      <c r="I45" s="105">
        <v>3</v>
      </c>
      <c r="J45" s="105">
        <v>2</v>
      </c>
      <c r="K45" s="105">
        <v>3</v>
      </c>
      <c r="L45" s="105">
        <v>2</v>
      </c>
      <c r="M45" s="105">
        <v>3</v>
      </c>
      <c r="N45" s="105">
        <v>2</v>
      </c>
      <c r="O45" s="105">
        <v>3</v>
      </c>
      <c r="P45" s="105">
        <v>3</v>
      </c>
      <c r="Q45" s="105">
        <v>3</v>
      </c>
      <c r="R45" s="105">
        <v>1</v>
      </c>
      <c r="S45" s="105">
        <v>2</v>
      </c>
      <c r="T45" s="105">
        <v>3</v>
      </c>
      <c r="U45" s="105">
        <v>4</v>
      </c>
      <c r="V45" s="105">
        <v>3</v>
      </c>
      <c r="W45" s="105">
        <v>4</v>
      </c>
      <c r="X45" s="105">
        <v>4</v>
      </c>
      <c r="Y45" s="105">
        <v>4</v>
      </c>
      <c r="Z45" s="105">
        <v>3</v>
      </c>
      <c r="AA45" s="105">
        <v>3</v>
      </c>
      <c r="AB45" s="105">
        <v>5</v>
      </c>
      <c r="AC45" s="105">
        <v>4</v>
      </c>
      <c r="AD45" s="105">
        <v>5</v>
      </c>
      <c r="AE45" s="105">
        <v>5</v>
      </c>
      <c r="AF45" s="105">
        <v>5</v>
      </c>
      <c r="AG45" s="105">
        <v>4</v>
      </c>
      <c r="AH45" s="105">
        <v>4</v>
      </c>
      <c r="AI45" s="105">
        <v>4</v>
      </c>
      <c r="AJ45" s="105">
        <v>4</v>
      </c>
      <c r="AK45" s="105">
        <v>4</v>
      </c>
      <c r="AL45" s="105">
        <v>4</v>
      </c>
      <c r="AM45" s="105">
        <v>4</v>
      </c>
      <c r="AN45" s="105">
        <v>4</v>
      </c>
      <c r="AO45" s="105">
        <v>4</v>
      </c>
      <c r="AP45" s="105">
        <v>3</v>
      </c>
      <c r="AQ45" s="105">
        <v>4</v>
      </c>
      <c r="AR45" s="106">
        <v>4</v>
      </c>
      <c r="AS45" s="106">
        <v>3</v>
      </c>
      <c r="AT45" s="106">
        <v>2</v>
      </c>
      <c r="AU45" s="106">
        <v>3</v>
      </c>
      <c r="AV45" s="106">
        <v>3</v>
      </c>
      <c r="AW45" s="106">
        <v>3</v>
      </c>
      <c r="AX45" s="106">
        <v>3</v>
      </c>
      <c r="AY45" s="106">
        <v>3</v>
      </c>
      <c r="AZ45" s="106">
        <v>3</v>
      </c>
      <c r="BA45" s="106">
        <v>3</v>
      </c>
      <c r="BB45" s="106">
        <v>5</v>
      </c>
      <c r="BC45" s="120"/>
      <c r="BE45" s="107">
        <f t="shared" si="10"/>
        <v>5</v>
      </c>
      <c r="BF45" s="108">
        <f t="shared" si="11"/>
        <v>16</v>
      </c>
      <c r="BG45" s="108">
        <f t="shared" si="12"/>
        <v>21</v>
      </c>
      <c r="BH45" s="108">
        <f t="shared" si="13"/>
        <v>5</v>
      </c>
      <c r="BI45" s="108">
        <f t="shared" si="14"/>
        <v>3</v>
      </c>
      <c r="BJ45" s="108">
        <f t="shared" si="16"/>
        <v>50</v>
      </c>
      <c r="BK45" s="109">
        <f t="shared" si="15"/>
        <v>3</v>
      </c>
      <c r="BL45" s="110"/>
    </row>
    <row r="46" spans="2:64" s="101" customFormat="1" ht="15.75">
      <c r="B46" s="102">
        <f t="shared" si="17"/>
        <v>8</v>
      </c>
      <c r="C46" s="103" t="s">
        <v>253</v>
      </c>
      <c r="D46" s="104" t="s">
        <v>157</v>
      </c>
      <c r="E46" s="105">
        <v>2</v>
      </c>
      <c r="F46" s="105">
        <v>2</v>
      </c>
      <c r="G46" s="105">
        <v>2</v>
      </c>
      <c r="H46" s="105">
        <v>1</v>
      </c>
      <c r="I46" s="105">
        <v>1</v>
      </c>
      <c r="J46" s="105">
        <v>2</v>
      </c>
      <c r="K46" s="105">
        <v>1</v>
      </c>
      <c r="L46" s="105">
        <v>3</v>
      </c>
      <c r="M46" s="105">
        <v>2</v>
      </c>
      <c r="N46" s="105">
        <v>2</v>
      </c>
      <c r="O46" s="105">
        <v>2</v>
      </c>
      <c r="P46" s="105">
        <v>3</v>
      </c>
      <c r="Q46" s="105">
        <v>3</v>
      </c>
      <c r="R46" s="105">
        <v>2</v>
      </c>
      <c r="S46" s="105">
        <v>2</v>
      </c>
      <c r="T46" s="105">
        <v>2</v>
      </c>
      <c r="U46" s="105">
        <v>4</v>
      </c>
      <c r="V46" s="105">
        <v>4</v>
      </c>
      <c r="W46" s="105">
        <v>4</v>
      </c>
      <c r="X46" s="105">
        <v>4</v>
      </c>
      <c r="Y46" s="105">
        <v>4</v>
      </c>
      <c r="Z46" s="105">
        <v>4</v>
      </c>
      <c r="AA46" s="105">
        <v>4</v>
      </c>
      <c r="AB46" s="105">
        <v>4</v>
      </c>
      <c r="AC46" s="105">
        <v>4</v>
      </c>
      <c r="AD46" s="105">
        <v>4</v>
      </c>
      <c r="AE46" s="105">
        <v>3</v>
      </c>
      <c r="AF46" s="105">
        <v>4</v>
      </c>
      <c r="AG46" s="105">
        <v>3</v>
      </c>
      <c r="AH46" s="105">
        <v>3</v>
      </c>
      <c r="AI46" s="105">
        <v>3</v>
      </c>
      <c r="AJ46" s="105">
        <v>2</v>
      </c>
      <c r="AK46" s="105">
        <v>3</v>
      </c>
      <c r="AL46" s="105">
        <v>4</v>
      </c>
      <c r="AM46" s="105">
        <v>3</v>
      </c>
      <c r="AN46" s="105">
        <v>3</v>
      </c>
      <c r="AO46" s="105">
        <v>3</v>
      </c>
      <c r="AP46" s="105">
        <v>3</v>
      </c>
      <c r="AQ46" s="105">
        <v>2</v>
      </c>
      <c r="AR46" s="106">
        <v>2</v>
      </c>
      <c r="AS46" s="106">
        <v>3</v>
      </c>
      <c r="AT46" s="106">
        <v>3</v>
      </c>
      <c r="AU46" s="106">
        <v>3</v>
      </c>
      <c r="AV46" s="106">
        <v>3</v>
      </c>
      <c r="AW46" s="106">
        <v>4</v>
      </c>
      <c r="AX46" s="106">
        <v>4</v>
      </c>
      <c r="AY46" s="106">
        <v>2</v>
      </c>
      <c r="AZ46" s="106">
        <v>2</v>
      </c>
      <c r="BA46" s="106">
        <v>2</v>
      </c>
      <c r="BB46" s="106">
        <v>1</v>
      </c>
      <c r="BC46" s="120"/>
      <c r="BE46" s="107">
        <f t="shared" si="10"/>
        <v>0</v>
      </c>
      <c r="BF46" s="108">
        <f t="shared" si="11"/>
        <v>14</v>
      </c>
      <c r="BG46" s="108">
        <f t="shared" si="12"/>
        <v>16</v>
      </c>
      <c r="BH46" s="108">
        <f t="shared" si="13"/>
        <v>16</v>
      </c>
      <c r="BI46" s="108">
        <f t="shared" si="14"/>
        <v>4</v>
      </c>
      <c r="BJ46" s="108">
        <f t="shared" si="16"/>
        <v>50</v>
      </c>
      <c r="BK46" s="109">
        <f t="shared" si="15"/>
        <v>3</v>
      </c>
      <c r="BL46" s="110"/>
    </row>
    <row r="47" spans="2:64" s="101" customFormat="1" ht="15.75">
      <c r="B47" s="102">
        <f t="shared" si="17"/>
        <v>9</v>
      </c>
      <c r="C47" s="48" t="s">
        <v>254</v>
      </c>
      <c r="D47" s="104" t="s">
        <v>158</v>
      </c>
      <c r="E47" s="105">
        <v>3</v>
      </c>
      <c r="F47" s="105">
        <v>2</v>
      </c>
      <c r="G47" s="105">
        <v>2</v>
      </c>
      <c r="H47" s="105">
        <v>1</v>
      </c>
      <c r="I47" s="105">
        <v>2</v>
      </c>
      <c r="J47" s="105">
        <v>1</v>
      </c>
      <c r="K47" s="105">
        <v>1</v>
      </c>
      <c r="L47" s="105">
        <v>1</v>
      </c>
      <c r="M47" s="105">
        <v>1</v>
      </c>
      <c r="N47" s="105">
        <v>1</v>
      </c>
      <c r="O47" s="105">
        <v>1</v>
      </c>
      <c r="P47" s="105">
        <v>1</v>
      </c>
      <c r="Q47" s="105">
        <v>1</v>
      </c>
      <c r="R47" s="105">
        <v>1</v>
      </c>
      <c r="S47" s="105">
        <v>1</v>
      </c>
      <c r="T47" s="105">
        <v>1</v>
      </c>
      <c r="U47" s="105">
        <v>1</v>
      </c>
      <c r="V47" s="105">
        <v>1</v>
      </c>
      <c r="W47" s="105">
        <v>2</v>
      </c>
      <c r="X47" s="105">
        <v>1</v>
      </c>
      <c r="Y47" s="105">
        <v>1</v>
      </c>
      <c r="Z47" s="105">
        <v>1</v>
      </c>
      <c r="AA47" s="105">
        <v>1</v>
      </c>
      <c r="AB47" s="105">
        <v>3</v>
      </c>
      <c r="AC47" s="105">
        <v>2</v>
      </c>
      <c r="AD47" s="105">
        <v>1</v>
      </c>
      <c r="AE47" s="105">
        <v>3</v>
      </c>
      <c r="AF47" s="105">
        <v>1</v>
      </c>
      <c r="AG47" s="105">
        <v>3</v>
      </c>
      <c r="AH47" s="105">
        <v>3</v>
      </c>
      <c r="AI47" s="105">
        <v>3</v>
      </c>
      <c r="AJ47" s="105">
        <v>2</v>
      </c>
      <c r="AK47" s="105">
        <v>3</v>
      </c>
      <c r="AL47" s="105">
        <v>4</v>
      </c>
      <c r="AM47" s="105">
        <v>4</v>
      </c>
      <c r="AN47" s="105">
        <v>2</v>
      </c>
      <c r="AO47" s="105">
        <v>2</v>
      </c>
      <c r="AP47" s="105">
        <v>2</v>
      </c>
      <c r="AQ47" s="105">
        <v>2</v>
      </c>
      <c r="AR47" s="106">
        <v>3</v>
      </c>
      <c r="AS47" s="106">
        <v>2</v>
      </c>
      <c r="AT47" s="106">
        <v>2</v>
      </c>
      <c r="AU47" s="106">
        <v>2</v>
      </c>
      <c r="AV47" s="106">
        <v>2</v>
      </c>
      <c r="AW47" s="106">
        <v>3</v>
      </c>
      <c r="AX47" s="106">
        <v>2</v>
      </c>
      <c r="AY47" s="106">
        <v>2</v>
      </c>
      <c r="AZ47" s="106">
        <v>2</v>
      </c>
      <c r="BA47" s="106">
        <v>2</v>
      </c>
      <c r="BB47" s="106">
        <v>1</v>
      </c>
      <c r="BC47" s="120"/>
      <c r="BE47" s="107">
        <f t="shared" si="10"/>
        <v>0</v>
      </c>
      <c r="BF47" s="108">
        <f t="shared" si="11"/>
        <v>2</v>
      </c>
      <c r="BG47" s="108">
        <f t="shared" si="12"/>
        <v>9</v>
      </c>
      <c r="BH47" s="108">
        <f t="shared" si="13"/>
        <v>18</v>
      </c>
      <c r="BI47" s="108">
        <f t="shared" si="14"/>
        <v>21</v>
      </c>
      <c r="BJ47" s="108">
        <f t="shared" si="16"/>
        <v>50</v>
      </c>
      <c r="BK47" s="109">
        <f t="shared" si="15"/>
        <v>2</v>
      </c>
      <c r="BL47" s="110"/>
    </row>
    <row r="48" spans="2:64" s="101" customFormat="1" ht="15.75">
      <c r="B48" s="102">
        <f t="shared" si="17"/>
        <v>10</v>
      </c>
      <c r="C48" s="103" t="s">
        <v>255</v>
      </c>
      <c r="D48" s="104" t="s">
        <v>159</v>
      </c>
      <c r="E48" s="105">
        <v>2</v>
      </c>
      <c r="F48" s="105">
        <v>3</v>
      </c>
      <c r="G48" s="105">
        <v>3</v>
      </c>
      <c r="H48" s="105">
        <v>4</v>
      </c>
      <c r="I48" s="105">
        <v>2</v>
      </c>
      <c r="J48" s="105">
        <v>4</v>
      </c>
      <c r="K48" s="105">
        <v>4</v>
      </c>
      <c r="L48" s="105">
        <v>4</v>
      </c>
      <c r="M48" s="105">
        <v>4</v>
      </c>
      <c r="N48" s="105">
        <v>3</v>
      </c>
      <c r="O48" s="105">
        <v>3</v>
      </c>
      <c r="P48" s="105">
        <v>4</v>
      </c>
      <c r="Q48" s="105">
        <v>3</v>
      </c>
      <c r="R48" s="105">
        <v>4</v>
      </c>
      <c r="S48" s="105">
        <v>4</v>
      </c>
      <c r="T48" s="105">
        <v>4</v>
      </c>
      <c r="U48" s="105">
        <v>4</v>
      </c>
      <c r="V48" s="105">
        <v>5</v>
      </c>
      <c r="W48" s="105">
        <v>4</v>
      </c>
      <c r="X48" s="105">
        <v>5</v>
      </c>
      <c r="Y48" s="105">
        <v>4</v>
      </c>
      <c r="Z48" s="105">
        <v>4</v>
      </c>
      <c r="AA48" s="105">
        <v>4</v>
      </c>
      <c r="AB48" s="105">
        <v>5</v>
      </c>
      <c r="AC48" s="105">
        <v>3</v>
      </c>
      <c r="AD48" s="105">
        <v>5</v>
      </c>
      <c r="AE48" s="105">
        <v>5</v>
      </c>
      <c r="AF48" s="105">
        <v>5</v>
      </c>
      <c r="AG48" s="105">
        <v>4</v>
      </c>
      <c r="AH48" s="105">
        <v>5</v>
      </c>
      <c r="AI48" s="105">
        <v>5</v>
      </c>
      <c r="AJ48" s="105">
        <v>4</v>
      </c>
      <c r="AK48" s="105">
        <v>5</v>
      </c>
      <c r="AL48" s="105">
        <v>4</v>
      </c>
      <c r="AM48" s="105">
        <v>5</v>
      </c>
      <c r="AN48" s="105">
        <v>2</v>
      </c>
      <c r="AO48" s="105">
        <v>4</v>
      </c>
      <c r="AP48" s="105">
        <v>3</v>
      </c>
      <c r="AQ48" s="105">
        <v>3</v>
      </c>
      <c r="AR48" s="106">
        <v>3</v>
      </c>
      <c r="AS48" s="106">
        <v>3</v>
      </c>
      <c r="AT48" s="106">
        <v>4</v>
      </c>
      <c r="AU48" s="106">
        <v>3</v>
      </c>
      <c r="AV48" s="106">
        <v>3</v>
      </c>
      <c r="AW48" s="106">
        <v>4</v>
      </c>
      <c r="AX48" s="106">
        <v>4</v>
      </c>
      <c r="AY48" s="106">
        <v>2</v>
      </c>
      <c r="AZ48" s="106">
        <v>2</v>
      </c>
      <c r="BA48" s="106">
        <v>2</v>
      </c>
      <c r="BB48" s="106">
        <v>2</v>
      </c>
      <c r="BC48" s="120"/>
      <c r="BE48" s="107">
        <f t="shared" si="10"/>
        <v>10</v>
      </c>
      <c r="BF48" s="108">
        <f t="shared" si="11"/>
        <v>21</v>
      </c>
      <c r="BG48" s="108">
        <f t="shared" si="12"/>
        <v>12</v>
      </c>
      <c r="BH48" s="108">
        <f t="shared" si="13"/>
        <v>7</v>
      </c>
      <c r="BI48" s="108">
        <f t="shared" si="14"/>
        <v>0</v>
      </c>
      <c r="BJ48" s="108">
        <f t="shared" si="16"/>
        <v>50</v>
      </c>
      <c r="BK48" s="109">
        <f t="shared" si="15"/>
        <v>4</v>
      </c>
      <c r="BL48" s="110"/>
    </row>
    <row r="49" spans="2:64" s="101" customFormat="1" ht="15.75">
      <c r="B49" s="102">
        <f t="shared" si="17"/>
        <v>11</v>
      </c>
      <c r="C49" s="48" t="s">
        <v>256</v>
      </c>
      <c r="D49" s="104" t="s">
        <v>160</v>
      </c>
      <c r="E49" s="105">
        <v>3</v>
      </c>
      <c r="F49" s="105">
        <v>2</v>
      </c>
      <c r="G49" s="105">
        <v>1</v>
      </c>
      <c r="H49" s="105">
        <v>1</v>
      </c>
      <c r="I49" s="105">
        <v>1</v>
      </c>
      <c r="J49" s="105">
        <v>2</v>
      </c>
      <c r="K49" s="105">
        <v>2</v>
      </c>
      <c r="L49" s="105">
        <v>2</v>
      </c>
      <c r="M49" s="105">
        <v>2</v>
      </c>
      <c r="N49" s="105">
        <v>2</v>
      </c>
      <c r="O49" s="105">
        <v>2</v>
      </c>
      <c r="P49" s="105">
        <v>3</v>
      </c>
      <c r="Q49" s="105">
        <v>2</v>
      </c>
      <c r="R49" s="105">
        <v>1</v>
      </c>
      <c r="S49" s="105">
        <v>1</v>
      </c>
      <c r="T49" s="105">
        <v>1</v>
      </c>
      <c r="U49" s="105">
        <v>3</v>
      </c>
      <c r="V49" s="105">
        <v>1</v>
      </c>
      <c r="W49" s="105">
        <v>3</v>
      </c>
      <c r="X49" s="105">
        <v>3</v>
      </c>
      <c r="Y49" s="105">
        <v>3</v>
      </c>
      <c r="Z49" s="105">
        <v>2</v>
      </c>
      <c r="AA49" s="105">
        <v>2</v>
      </c>
      <c r="AB49" s="105">
        <v>3</v>
      </c>
      <c r="AC49" s="105">
        <v>4</v>
      </c>
      <c r="AD49" s="105">
        <v>4</v>
      </c>
      <c r="AE49" s="105">
        <v>2</v>
      </c>
      <c r="AF49" s="105">
        <v>3</v>
      </c>
      <c r="AG49" s="105">
        <v>4</v>
      </c>
      <c r="AH49" s="105">
        <v>4</v>
      </c>
      <c r="AI49" s="105">
        <v>4</v>
      </c>
      <c r="AJ49" s="105">
        <v>3</v>
      </c>
      <c r="AK49" s="105">
        <v>4</v>
      </c>
      <c r="AL49" s="105">
        <v>5</v>
      </c>
      <c r="AM49" s="105">
        <v>4</v>
      </c>
      <c r="AN49" s="105">
        <v>2</v>
      </c>
      <c r="AO49" s="105">
        <v>4</v>
      </c>
      <c r="AP49" s="105">
        <v>2</v>
      </c>
      <c r="AQ49" s="105">
        <v>3</v>
      </c>
      <c r="AR49" s="106">
        <v>4</v>
      </c>
      <c r="AS49" s="106">
        <v>4</v>
      </c>
      <c r="AT49" s="106">
        <v>3</v>
      </c>
      <c r="AU49" s="106">
        <v>4</v>
      </c>
      <c r="AV49" s="106">
        <v>4</v>
      </c>
      <c r="AW49" s="106">
        <v>4</v>
      </c>
      <c r="AX49" s="106">
        <v>3</v>
      </c>
      <c r="AY49" s="106">
        <v>3</v>
      </c>
      <c r="AZ49" s="106">
        <v>3</v>
      </c>
      <c r="BA49" s="106">
        <v>3</v>
      </c>
      <c r="BB49" s="106">
        <v>4</v>
      </c>
      <c r="BC49" s="120"/>
      <c r="BE49" s="107">
        <f t="shared" si="10"/>
        <v>1</v>
      </c>
      <c r="BF49" s="108">
        <f t="shared" si="11"/>
        <v>14</v>
      </c>
      <c r="BG49" s="108">
        <f t="shared" si="12"/>
        <v>15</v>
      </c>
      <c r="BH49" s="108">
        <f t="shared" si="13"/>
        <v>13</v>
      </c>
      <c r="BI49" s="108">
        <f t="shared" si="14"/>
        <v>7</v>
      </c>
      <c r="BJ49" s="108">
        <f t="shared" si="16"/>
        <v>50</v>
      </c>
      <c r="BK49" s="109">
        <f t="shared" si="15"/>
        <v>3</v>
      </c>
      <c r="BL49" s="110"/>
    </row>
    <row r="50" spans="2:64" s="101" customFormat="1" ht="15.75">
      <c r="B50" s="102">
        <f t="shared" si="17"/>
        <v>12</v>
      </c>
      <c r="C50" s="103" t="s">
        <v>257</v>
      </c>
      <c r="D50" s="104" t="s">
        <v>161</v>
      </c>
      <c r="E50" s="105">
        <v>2</v>
      </c>
      <c r="F50" s="105">
        <v>2</v>
      </c>
      <c r="G50" s="105">
        <v>3</v>
      </c>
      <c r="H50" s="105">
        <v>1</v>
      </c>
      <c r="I50" s="105">
        <v>1</v>
      </c>
      <c r="J50" s="105">
        <v>1</v>
      </c>
      <c r="K50" s="105">
        <v>2</v>
      </c>
      <c r="L50" s="105">
        <v>2</v>
      </c>
      <c r="M50" s="105">
        <v>3</v>
      </c>
      <c r="N50" s="105">
        <v>2</v>
      </c>
      <c r="O50" s="105">
        <v>2</v>
      </c>
      <c r="P50" s="105">
        <v>3</v>
      </c>
      <c r="Q50" s="105">
        <v>2</v>
      </c>
      <c r="R50" s="105">
        <v>2</v>
      </c>
      <c r="S50" s="105">
        <v>2</v>
      </c>
      <c r="T50" s="105">
        <v>2</v>
      </c>
      <c r="U50" s="105">
        <v>4</v>
      </c>
      <c r="V50" s="105">
        <v>4</v>
      </c>
      <c r="W50" s="105">
        <v>4</v>
      </c>
      <c r="X50" s="105">
        <v>4</v>
      </c>
      <c r="Y50" s="105">
        <v>4</v>
      </c>
      <c r="Z50" s="105">
        <v>4</v>
      </c>
      <c r="AA50" s="105">
        <v>4</v>
      </c>
      <c r="AB50" s="105">
        <v>5</v>
      </c>
      <c r="AC50" s="105">
        <v>5</v>
      </c>
      <c r="AD50" s="105">
        <v>5</v>
      </c>
      <c r="AE50" s="105">
        <v>5</v>
      </c>
      <c r="AF50" s="105">
        <v>5</v>
      </c>
      <c r="AG50" s="105">
        <v>3</v>
      </c>
      <c r="AH50" s="105">
        <v>2</v>
      </c>
      <c r="AI50" s="105">
        <v>2</v>
      </c>
      <c r="AJ50" s="105">
        <v>2</v>
      </c>
      <c r="AK50" s="105">
        <v>3</v>
      </c>
      <c r="AL50" s="105">
        <v>4</v>
      </c>
      <c r="AM50" s="105">
        <v>3</v>
      </c>
      <c r="AN50" s="105">
        <v>2</v>
      </c>
      <c r="AO50" s="105">
        <v>2</v>
      </c>
      <c r="AP50" s="105">
        <v>2</v>
      </c>
      <c r="AQ50" s="105">
        <v>2</v>
      </c>
      <c r="AR50" s="106">
        <v>2</v>
      </c>
      <c r="AS50" s="106">
        <v>3</v>
      </c>
      <c r="AT50" s="106">
        <v>3</v>
      </c>
      <c r="AU50" s="106">
        <v>3</v>
      </c>
      <c r="AV50" s="106">
        <v>3</v>
      </c>
      <c r="AW50" s="106">
        <v>3</v>
      </c>
      <c r="AX50" s="106">
        <v>2</v>
      </c>
      <c r="AY50" s="106">
        <v>2</v>
      </c>
      <c r="AZ50" s="106">
        <v>2</v>
      </c>
      <c r="BA50" s="106">
        <v>2</v>
      </c>
      <c r="BB50" s="106">
        <v>1</v>
      </c>
      <c r="BC50" s="120"/>
      <c r="BE50" s="107">
        <f t="shared" si="10"/>
        <v>5</v>
      </c>
      <c r="BF50" s="108">
        <f t="shared" si="11"/>
        <v>8</v>
      </c>
      <c r="BG50" s="108">
        <f t="shared" si="12"/>
        <v>11</v>
      </c>
      <c r="BH50" s="108">
        <f t="shared" si="13"/>
        <v>22</v>
      </c>
      <c r="BI50" s="108">
        <f t="shared" si="14"/>
        <v>4</v>
      </c>
      <c r="BJ50" s="108">
        <f t="shared" si="16"/>
        <v>50</v>
      </c>
      <c r="BK50" s="109">
        <f t="shared" si="15"/>
        <v>3</v>
      </c>
      <c r="BL50" s="110"/>
    </row>
    <row r="51" spans="2:64" s="101" customFormat="1" ht="15.75">
      <c r="B51" s="102">
        <f t="shared" si="17"/>
        <v>13</v>
      </c>
      <c r="C51" s="48" t="s">
        <v>258</v>
      </c>
      <c r="D51" s="104" t="s">
        <v>162</v>
      </c>
      <c r="E51" s="105">
        <v>2</v>
      </c>
      <c r="F51" s="105">
        <v>2</v>
      </c>
      <c r="G51" s="105">
        <v>3</v>
      </c>
      <c r="H51" s="105">
        <v>1</v>
      </c>
      <c r="I51" s="105">
        <v>2</v>
      </c>
      <c r="J51" s="105">
        <v>2</v>
      </c>
      <c r="K51" s="105">
        <v>2</v>
      </c>
      <c r="L51" s="105">
        <v>2</v>
      </c>
      <c r="M51" s="105">
        <v>3</v>
      </c>
      <c r="N51" s="105">
        <v>2</v>
      </c>
      <c r="O51" s="105">
        <v>2</v>
      </c>
      <c r="P51" s="105">
        <v>3</v>
      </c>
      <c r="Q51" s="105">
        <v>2</v>
      </c>
      <c r="R51" s="105">
        <v>2</v>
      </c>
      <c r="S51" s="105">
        <v>2</v>
      </c>
      <c r="T51" s="105">
        <v>2</v>
      </c>
      <c r="U51" s="105">
        <v>4</v>
      </c>
      <c r="V51" s="105">
        <v>4</v>
      </c>
      <c r="W51" s="105">
        <v>4</v>
      </c>
      <c r="X51" s="105">
        <v>4</v>
      </c>
      <c r="Y51" s="105">
        <v>4</v>
      </c>
      <c r="Z51" s="105">
        <v>4</v>
      </c>
      <c r="AA51" s="105">
        <v>4</v>
      </c>
      <c r="AB51" s="105">
        <v>2</v>
      </c>
      <c r="AC51" s="105">
        <v>3</v>
      </c>
      <c r="AD51" s="105">
        <v>3</v>
      </c>
      <c r="AE51" s="105">
        <v>3</v>
      </c>
      <c r="AF51" s="105">
        <v>3</v>
      </c>
      <c r="AG51" s="105">
        <v>4</v>
      </c>
      <c r="AH51" s="105">
        <v>5</v>
      </c>
      <c r="AI51" s="105">
        <v>5</v>
      </c>
      <c r="AJ51" s="105">
        <v>2</v>
      </c>
      <c r="AK51" s="105">
        <v>4</v>
      </c>
      <c r="AL51" s="105">
        <v>4</v>
      </c>
      <c r="AM51" s="105">
        <v>5</v>
      </c>
      <c r="AN51" s="105">
        <v>2</v>
      </c>
      <c r="AO51" s="105">
        <v>3</v>
      </c>
      <c r="AP51" s="105">
        <v>2</v>
      </c>
      <c r="AQ51" s="105">
        <v>1</v>
      </c>
      <c r="AR51" s="106">
        <v>3</v>
      </c>
      <c r="AS51" s="106">
        <v>1</v>
      </c>
      <c r="AT51" s="106">
        <v>3</v>
      </c>
      <c r="AU51" s="106">
        <v>3</v>
      </c>
      <c r="AV51" s="106">
        <v>3</v>
      </c>
      <c r="AW51" s="106">
        <v>2</v>
      </c>
      <c r="AX51" s="106">
        <v>2</v>
      </c>
      <c r="AY51" s="106">
        <v>2</v>
      </c>
      <c r="AZ51" s="106">
        <v>2</v>
      </c>
      <c r="BA51" s="106">
        <v>2</v>
      </c>
      <c r="BB51" s="106">
        <v>1</v>
      </c>
      <c r="BC51" s="120"/>
      <c r="BE51" s="107">
        <f t="shared" si="10"/>
        <v>3</v>
      </c>
      <c r="BF51" s="108">
        <f t="shared" si="11"/>
        <v>10</v>
      </c>
      <c r="BG51" s="108">
        <f t="shared" si="12"/>
        <v>12</v>
      </c>
      <c r="BH51" s="108">
        <f t="shared" si="13"/>
        <v>21</v>
      </c>
      <c r="BI51" s="108">
        <f t="shared" si="14"/>
        <v>4</v>
      </c>
      <c r="BJ51" s="108">
        <f t="shared" si="16"/>
        <v>50</v>
      </c>
      <c r="BK51" s="109">
        <f t="shared" si="15"/>
        <v>3</v>
      </c>
      <c r="BL51" s="110"/>
    </row>
    <row r="52" spans="2:64" s="101" customFormat="1" ht="15.75">
      <c r="B52" s="102">
        <f t="shared" si="17"/>
        <v>14</v>
      </c>
      <c r="C52" s="103" t="s">
        <v>259</v>
      </c>
      <c r="D52" s="104" t="s">
        <v>163</v>
      </c>
      <c r="E52" s="105">
        <v>1</v>
      </c>
      <c r="F52" s="105">
        <v>1</v>
      </c>
      <c r="G52" s="105">
        <v>1</v>
      </c>
      <c r="H52" s="105">
        <v>1</v>
      </c>
      <c r="I52" s="105">
        <v>1</v>
      </c>
      <c r="J52" s="105">
        <v>1</v>
      </c>
      <c r="K52" s="105">
        <v>1</v>
      </c>
      <c r="L52" s="105">
        <v>3</v>
      </c>
      <c r="M52" s="105">
        <v>4</v>
      </c>
      <c r="N52" s="105">
        <v>3</v>
      </c>
      <c r="O52" s="105">
        <v>3</v>
      </c>
      <c r="P52" s="105">
        <v>4</v>
      </c>
      <c r="Q52" s="105">
        <v>3</v>
      </c>
      <c r="R52" s="105">
        <v>4</v>
      </c>
      <c r="S52" s="105">
        <v>4</v>
      </c>
      <c r="T52" s="105">
        <v>4</v>
      </c>
      <c r="U52" s="105">
        <v>5</v>
      </c>
      <c r="V52" s="105">
        <v>5</v>
      </c>
      <c r="W52" s="105">
        <v>5</v>
      </c>
      <c r="X52" s="105">
        <v>5</v>
      </c>
      <c r="Y52" s="105">
        <v>5</v>
      </c>
      <c r="Z52" s="105">
        <v>5</v>
      </c>
      <c r="AA52" s="105">
        <v>5</v>
      </c>
      <c r="AB52" s="105">
        <v>2</v>
      </c>
      <c r="AC52" s="105">
        <v>5</v>
      </c>
      <c r="AD52" s="105">
        <v>5</v>
      </c>
      <c r="AE52" s="105">
        <v>4</v>
      </c>
      <c r="AF52" s="105">
        <v>3</v>
      </c>
      <c r="AG52" s="105">
        <v>5</v>
      </c>
      <c r="AH52" s="105">
        <v>4</v>
      </c>
      <c r="AI52" s="105">
        <v>2</v>
      </c>
      <c r="AJ52" s="105">
        <v>3</v>
      </c>
      <c r="AK52" s="105">
        <v>4</v>
      </c>
      <c r="AL52" s="105">
        <v>4</v>
      </c>
      <c r="AM52" s="105">
        <v>4</v>
      </c>
      <c r="AN52" s="105">
        <v>3</v>
      </c>
      <c r="AO52" s="105">
        <v>3</v>
      </c>
      <c r="AP52" s="105">
        <v>3</v>
      </c>
      <c r="AQ52" s="105">
        <v>4</v>
      </c>
      <c r="AR52" s="106">
        <v>3</v>
      </c>
      <c r="AS52" s="106">
        <v>4</v>
      </c>
      <c r="AT52" s="106"/>
      <c r="AU52" s="106">
        <v>3</v>
      </c>
      <c r="AV52" s="106">
        <v>3</v>
      </c>
      <c r="AW52" s="106">
        <v>4</v>
      </c>
      <c r="AX52" s="106">
        <v>4</v>
      </c>
      <c r="AY52" s="106">
        <v>3</v>
      </c>
      <c r="AZ52" s="106">
        <v>3</v>
      </c>
      <c r="BA52" s="106">
        <v>3</v>
      </c>
      <c r="BB52" s="106">
        <v>3</v>
      </c>
      <c r="BC52" s="120"/>
      <c r="BE52" s="107">
        <f t="shared" si="10"/>
        <v>10</v>
      </c>
      <c r="BF52" s="108">
        <f t="shared" si="11"/>
        <v>14</v>
      </c>
      <c r="BG52" s="108">
        <f t="shared" si="12"/>
        <v>16</v>
      </c>
      <c r="BH52" s="108">
        <f t="shared" si="13"/>
        <v>2</v>
      </c>
      <c r="BI52" s="108">
        <f t="shared" si="14"/>
        <v>7</v>
      </c>
      <c r="BJ52" s="108">
        <f t="shared" si="16"/>
        <v>49</v>
      </c>
      <c r="BK52" s="109">
        <f t="shared" si="15"/>
        <v>3</v>
      </c>
      <c r="BL52" s="110"/>
    </row>
    <row r="53" spans="2:64" s="101" customFormat="1" ht="15.75">
      <c r="B53" s="102">
        <f t="shared" si="17"/>
        <v>15</v>
      </c>
      <c r="C53" s="48" t="s">
        <v>260</v>
      </c>
      <c r="D53" s="104" t="s">
        <v>164</v>
      </c>
      <c r="E53" s="105">
        <v>2</v>
      </c>
      <c r="F53" s="105">
        <v>1</v>
      </c>
      <c r="G53" s="105">
        <v>2</v>
      </c>
      <c r="H53" s="105">
        <v>1</v>
      </c>
      <c r="I53" s="105">
        <v>1</v>
      </c>
      <c r="J53" s="105">
        <v>1</v>
      </c>
      <c r="K53" s="105">
        <v>2</v>
      </c>
      <c r="L53" s="105">
        <v>2</v>
      </c>
      <c r="M53" s="105">
        <v>2</v>
      </c>
      <c r="N53" s="105">
        <v>2</v>
      </c>
      <c r="O53" s="105">
        <v>2</v>
      </c>
      <c r="P53" s="105">
        <v>2</v>
      </c>
      <c r="Q53" s="105">
        <v>2</v>
      </c>
      <c r="R53" s="105">
        <v>3</v>
      </c>
      <c r="S53" s="105">
        <v>3</v>
      </c>
      <c r="T53" s="105">
        <v>3</v>
      </c>
      <c r="U53" s="105">
        <v>3</v>
      </c>
      <c r="V53" s="105">
        <v>3</v>
      </c>
      <c r="W53" s="105">
        <v>3</v>
      </c>
      <c r="X53" s="105">
        <v>4</v>
      </c>
      <c r="Y53" s="105">
        <v>3</v>
      </c>
      <c r="Z53" s="105">
        <v>3</v>
      </c>
      <c r="AA53" s="105">
        <v>3</v>
      </c>
      <c r="AB53" s="105">
        <v>1</v>
      </c>
      <c r="AC53" s="105">
        <v>1</v>
      </c>
      <c r="AD53" s="105">
        <v>3</v>
      </c>
      <c r="AE53" s="105">
        <v>2</v>
      </c>
      <c r="AF53" s="105">
        <v>1</v>
      </c>
      <c r="AG53" s="105">
        <v>3</v>
      </c>
      <c r="AH53" s="105">
        <v>2</v>
      </c>
      <c r="AI53" s="105">
        <v>3</v>
      </c>
      <c r="AJ53" s="105">
        <v>3</v>
      </c>
      <c r="AK53" s="105">
        <v>3</v>
      </c>
      <c r="AL53" s="105">
        <v>4</v>
      </c>
      <c r="AM53" s="105">
        <v>3</v>
      </c>
      <c r="AN53" s="105">
        <v>3</v>
      </c>
      <c r="AO53" s="105">
        <v>3</v>
      </c>
      <c r="AP53" s="105">
        <v>3</v>
      </c>
      <c r="AQ53" s="105">
        <v>3</v>
      </c>
      <c r="AR53" s="106">
        <v>3</v>
      </c>
      <c r="AS53" s="106">
        <v>3</v>
      </c>
      <c r="AT53" s="106"/>
      <c r="AU53" s="106">
        <v>3</v>
      </c>
      <c r="AV53" s="106">
        <v>3</v>
      </c>
      <c r="AW53" s="106">
        <v>3</v>
      </c>
      <c r="AX53" s="106">
        <v>3</v>
      </c>
      <c r="AY53" s="106">
        <v>3</v>
      </c>
      <c r="AZ53" s="106">
        <v>3</v>
      </c>
      <c r="BA53" s="106">
        <v>4</v>
      </c>
      <c r="BB53" s="106">
        <v>3</v>
      </c>
      <c r="BC53" s="120"/>
      <c r="BE53" s="107">
        <f t="shared" si="10"/>
        <v>0</v>
      </c>
      <c r="BF53" s="108">
        <f t="shared" si="11"/>
        <v>3</v>
      </c>
      <c r="BG53" s="108">
        <f t="shared" si="12"/>
        <v>28</v>
      </c>
      <c r="BH53" s="108">
        <f t="shared" si="13"/>
        <v>11</v>
      </c>
      <c r="BI53" s="108">
        <f t="shared" si="14"/>
        <v>7</v>
      </c>
      <c r="BJ53" s="108">
        <f t="shared" si="16"/>
        <v>49</v>
      </c>
      <c r="BK53" s="109">
        <f t="shared" si="15"/>
        <v>3</v>
      </c>
      <c r="BL53" s="110"/>
    </row>
    <row r="54" spans="2:64" s="101" customFormat="1" ht="15.75">
      <c r="B54" s="102">
        <f t="shared" si="17"/>
        <v>16</v>
      </c>
      <c r="C54" s="103" t="s">
        <v>261</v>
      </c>
      <c r="D54" s="104" t="s">
        <v>165</v>
      </c>
      <c r="E54" s="105">
        <v>2</v>
      </c>
      <c r="F54" s="105">
        <v>1</v>
      </c>
      <c r="G54" s="105">
        <v>2</v>
      </c>
      <c r="H54" s="105">
        <v>2</v>
      </c>
      <c r="I54" s="105">
        <v>1</v>
      </c>
      <c r="J54" s="105">
        <v>2</v>
      </c>
      <c r="K54" s="105">
        <v>2</v>
      </c>
      <c r="L54" s="105">
        <v>1</v>
      </c>
      <c r="M54" s="105">
        <v>2</v>
      </c>
      <c r="N54" s="105">
        <v>1</v>
      </c>
      <c r="O54" s="105">
        <v>1</v>
      </c>
      <c r="P54" s="105">
        <v>2</v>
      </c>
      <c r="Q54" s="105">
        <v>1</v>
      </c>
      <c r="R54" s="105">
        <v>2</v>
      </c>
      <c r="S54" s="105">
        <v>2</v>
      </c>
      <c r="T54" s="105">
        <v>2</v>
      </c>
      <c r="U54" s="105">
        <v>4</v>
      </c>
      <c r="V54" s="105">
        <v>4</v>
      </c>
      <c r="W54" s="105">
        <v>4</v>
      </c>
      <c r="X54" s="105">
        <v>4</v>
      </c>
      <c r="Y54" s="105">
        <v>4</v>
      </c>
      <c r="Z54" s="105">
        <v>4</v>
      </c>
      <c r="AA54" s="105">
        <v>4</v>
      </c>
      <c r="AB54" s="105">
        <v>2</v>
      </c>
      <c r="AC54" s="105">
        <v>2</v>
      </c>
      <c r="AD54" s="105">
        <v>3</v>
      </c>
      <c r="AE54" s="105">
        <v>2</v>
      </c>
      <c r="AF54" s="105">
        <v>2</v>
      </c>
      <c r="AG54" s="105">
        <v>5</v>
      </c>
      <c r="AH54" s="105">
        <v>4</v>
      </c>
      <c r="AI54" s="105">
        <v>4</v>
      </c>
      <c r="AJ54" s="105">
        <v>2</v>
      </c>
      <c r="AK54" s="105">
        <v>4</v>
      </c>
      <c r="AL54" s="105">
        <v>5</v>
      </c>
      <c r="AM54" s="105">
        <v>4</v>
      </c>
      <c r="AN54" s="105">
        <v>2</v>
      </c>
      <c r="AO54" s="105">
        <v>2</v>
      </c>
      <c r="AP54" s="105">
        <v>2</v>
      </c>
      <c r="AQ54" s="105">
        <v>2</v>
      </c>
      <c r="AR54" s="106">
        <v>3</v>
      </c>
      <c r="AS54" s="106">
        <v>3</v>
      </c>
      <c r="AT54" s="106">
        <v>3</v>
      </c>
      <c r="AU54" s="106">
        <v>3</v>
      </c>
      <c r="AV54" s="106">
        <v>3</v>
      </c>
      <c r="AW54" s="106">
        <v>3</v>
      </c>
      <c r="AX54" s="106">
        <v>3</v>
      </c>
      <c r="AY54" s="106">
        <v>3</v>
      </c>
      <c r="AZ54" s="106">
        <v>3</v>
      </c>
      <c r="BA54" s="106">
        <v>3</v>
      </c>
      <c r="BB54" s="106">
        <v>3</v>
      </c>
      <c r="BC54" s="120"/>
      <c r="BE54" s="107">
        <f t="shared" si="10"/>
        <v>2</v>
      </c>
      <c r="BF54" s="108">
        <f t="shared" si="11"/>
        <v>11</v>
      </c>
      <c r="BG54" s="108">
        <f t="shared" si="12"/>
        <v>12</v>
      </c>
      <c r="BH54" s="108">
        <f t="shared" si="13"/>
        <v>19</v>
      </c>
      <c r="BI54" s="108">
        <f t="shared" si="14"/>
        <v>6</v>
      </c>
      <c r="BJ54" s="108">
        <f t="shared" si="16"/>
        <v>50</v>
      </c>
      <c r="BK54" s="109">
        <f t="shared" si="15"/>
        <v>3</v>
      </c>
      <c r="BL54" s="110"/>
    </row>
    <row r="55" spans="2:64" s="101" customFormat="1" ht="15.75">
      <c r="B55" s="102">
        <f t="shared" si="17"/>
        <v>17</v>
      </c>
      <c r="C55" s="48" t="s">
        <v>262</v>
      </c>
      <c r="D55" s="104" t="s">
        <v>166</v>
      </c>
      <c r="E55" s="105">
        <v>1</v>
      </c>
      <c r="F55" s="105">
        <v>2</v>
      </c>
      <c r="G55" s="105">
        <v>1</v>
      </c>
      <c r="H55" s="105">
        <v>4</v>
      </c>
      <c r="I55" s="105">
        <v>2</v>
      </c>
      <c r="J55" s="105">
        <v>3</v>
      </c>
      <c r="K55" s="105">
        <v>3</v>
      </c>
      <c r="L55" s="105">
        <v>5</v>
      </c>
      <c r="M55" s="105">
        <v>5</v>
      </c>
      <c r="N55" s="105">
        <v>4</v>
      </c>
      <c r="O55" s="105">
        <v>2</v>
      </c>
      <c r="P55" s="105">
        <v>3</v>
      </c>
      <c r="Q55" s="105">
        <v>3</v>
      </c>
      <c r="R55" s="105">
        <v>4</v>
      </c>
      <c r="S55" s="105">
        <v>4</v>
      </c>
      <c r="T55" s="105">
        <v>4</v>
      </c>
      <c r="U55" s="105">
        <v>4</v>
      </c>
      <c r="V55" s="105">
        <v>4</v>
      </c>
      <c r="W55" s="105">
        <v>4</v>
      </c>
      <c r="X55" s="105">
        <v>5</v>
      </c>
      <c r="Y55" s="105">
        <v>4</v>
      </c>
      <c r="Z55" s="105">
        <v>4</v>
      </c>
      <c r="AA55" s="105">
        <v>4</v>
      </c>
      <c r="AB55" s="105">
        <v>5</v>
      </c>
      <c r="AC55" s="105">
        <v>4</v>
      </c>
      <c r="AD55" s="105">
        <v>5</v>
      </c>
      <c r="AE55" s="105">
        <v>5</v>
      </c>
      <c r="AF55" s="105">
        <v>5</v>
      </c>
      <c r="AG55" s="105">
        <v>5</v>
      </c>
      <c r="AH55" s="105">
        <v>4</v>
      </c>
      <c r="AI55" s="105">
        <v>4</v>
      </c>
      <c r="AJ55" s="105">
        <v>2</v>
      </c>
      <c r="AK55" s="105">
        <v>4</v>
      </c>
      <c r="AL55" s="105">
        <v>5</v>
      </c>
      <c r="AM55" s="105">
        <v>3</v>
      </c>
      <c r="AN55" s="105">
        <v>2</v>
      </c>
      <c r="AO55" s="105">
        <v>3</v>
      </c>
      <c r="AP55" s="105">
        <v>3</v>
      </c>
      <c r="AQ55" s="105">
        <v>3</v>
      </c>
      <c r="AR55" s="106">
        <v>3</v>
      </c>
      <c r="AS55" s="106">
        <v>3</v>
      </c>
      <c r="AT55" s="106">
        <v>3</v>
      </c>
      <c r="AU55" s="106">
        <v>3</v>
      </c>
      <c r="AV55" s="106">
        <v>4</v>
      </c>
      <c r="AW55" s="106">
        <v>3</v>
      </c>
      <c r="AX55" s="106">
        <v>4</v>
      </c>
      <c r="AY55" s="106">
        <v>3</v>
      </c>
      <c r="AZ55" s="106">
        <v>3</v>
      </c>
      <c r="BA55" s="106">
        <v>3</v>
      </c>
      <c r="BB55" s="106">
        <v>3</v>
      </c>
      <c r="BC55" s="120"/>
      <c r="BE55" s="107">
        <f t="shared" si="10"/>
        <v>9</v>
      </c>
      <c r="BF55" s="108">
        <f t="shared" si="11"/>
        <v>17</v>
      </c>
      <c r="BG55" s="108">
        <f t="shared" si="12"/>
        <v>17</v>
      </c>
      <c r="BH55" s="108">
        <f t="shared" si="13"/>
        <v>5</v>
      </c>
      <c r="BI55" s="108">
        <f t="shared" si="14"/>
        <v>2</v>
      </c>
      <c r="BJ55" s="108">
        <f t="shared" si="16"/>
        <v>50</v>
      </c>
      <c r="BK55" s="109">
        <f t="shared" si="15"/>
        <v>4</v>
      </c>
      <c r="BL55" s="110"/>
    </row>
    <row r="56" spans="2:64" s="101" customFormat="1" ht="15.75">
      <c r="B56" s="102">
        <f t="shared" si="17"/>
        <v>18</v>
      </c>
      <c r="C56" s="103" t="s">
        <v>263</v>
      </c>
      <c r="D56" s="104" t="s">
        <v>167</v>
      </c>
      <c r="E56" s="105">
        <v>1</v>
      </c>
      <c r="F56" s="105">
        <v>1</v>
      </c>
      <c r="G56" s="105">
        <v>1</v>
      </c>
      <c r="H56" s="105">
        <v>1</v>
      </c>
      <c r="I56" s="105">
        <v>1</v>
      </c>
      <c r="J56" s="105">
        <v>1</v>
      </c>
      <c r="K56" s="105">
        <v>1</v>
      </c>
      <c r="L56" s="105">
        <v>1</v>
      </c>
      <c r="M56" s="105">
        <v>2</v>
      </c>
      <c r="N56" s="105">
        <v>1</v>
      </c>
      <c r="O56" s="105">
        <v>1</v>
      </c>
      <c r="P56" s="105">
        <v>2</v>
      </c>
      <c r="Q56" s="105">
        <v>1</v>
      </c>
      <c r="R56" s="105">
        <v>4</v>
      </c>
      <c r="S56" s="105">
        <v>4</v>
      </c>
      <c r="T56" s="105">
        <v>4</v>
      </c>
      <c r="U56" s="105">
        <v>3</v>
      </c>
      <c r="V56" s="105">
        <v>2</v>
      </c>
      <c r="W56" s="105">
        <v>2</v>
      </c>
      <c r="X56" s="105">
        <v>2</v>
      </c>
      <c r="Y56" s="105">
        <v>2</v>
      </c>
      <c r="Z56" s="105">
        <v>2</v>
      </c>
      <c r="AA56" s="105">
        <v>2</v>
      </c>
      <c r="AB56" s="105">
        <v>2</v>
      </c>
      <c r="AC56" s="105">
        <v>2</v>
      </c>
      <c r="AD56" s="105">
        <v>2</v>
      </c>
      <c r="AE56" s="105">
        <v>2</v>
      </c>
      <c r="AF56" s="105">
        <v>2</v>
      </c>
      <c r="AG56" s="105">
        <v>4</v>
      </c>
      <c r="AH56" s="105">
        <v>3</v>
      </c>
      <c r="AI56" s="105">
        <v>3</v>
      </c>
      <c r="AJ56" s="105">
        <v>3</v>
      </c>
      <c r="AK56" s="105">
        <v>3</v>
      </c>
      <c r="AL56" s="105">
        <v>4</v>
      </c>
      <c r="AM56" s="105">
        <v>3</v>
      </c>
      <c r="AN56" s="105">
        <v>2</v>
      </c>
      <c r="AO56" s="105">
        <v>2</v>
      </c>
      <c r="AP56" s="105">
        <v>2</v>
      </c>
      <c r="AQ56" s="105">
        <v>2</v>
      </c>
      <c r="AR56" s="106">
        <v>3</v>
      </c>
      <c r="AS56" s="106">
        <v>4</v>
      </c>
      <c r="AT56" s="106">
        <v>3</v>
      </c>
      <c r="AU56" s="106">
        <v>2</v>
      </c>
      <c r="AV56" s="106">
        <v>3</v>
      </c>
      <c r="AW56" s="106">
        <v>4</v>
      </c>
      <c r="AX56" s="106">
        <v>4</v>
      </c>
      <c r="AY56" s="106">
        <v>2</v>
      </c>
      <c r="AZ56" s="106">
        <v>2</v>
      </c>
      <c r="BA56" s="106">
        <v>2</v>
      </c>
      <c r="BB56" s="106">
        <v>1</v>
      </c>
      <c r="BC56" s="120"/>
      <c r="BE56" s="107">
        <f t="shared" si="10"/>
        <v>0</v>
      </c>
      <c r="BF56" s="108">
        <f t="shared" si="11"/>
        <v>8</v>
      </c>
      <c r="BG56" s="108">
        <f t="shared" si="12"/>
        <v>9</v>
      </c>
      <c r="BH56" s="108">
        <f t="shared" si="13"/>
        <v>21</v>
      </c>
      <c r="BI56" s="108">
        <f t="shared" si="14"/>
        <v>12</v>
      </c>
      <c r="BJ56" s="108">
        <f t="shared" si="16"/>
        <v>50</v>
      </c>
      <c r="BK56" s="109">
        <f t="shared" si="15"/>
        <v>2</v>
      </c>
      <c r="BL56" s="110"/>
    </row>
    <row r="57" spans="2:64" s="101" customFormat="1" ht="15.75">
      <c r="B57" s="102">
        <f t="shared" si="17"/>
        <v>19</v>
      </c>
      <c r="C57" s="48" t="s">
        <v>264</v>
      </c>
      <c r="D57" s="104" t="s">
        <v>168</v>
      </c>
      <c r="E57" s="105">
        <v>2</v>
      </c>
      <c r="F57" s="105">
        <v>2</v>
      </c>
      <c r="G57" s="105">
        <v>2</v>
      </c>
      <c r="H57" s="105">
        <v>1</v>
      </c>
      <c r="I57" s="105">
        <v>1</v>
      </c>
      <c r="J57" s="105">
        <v>1</v>
      </c>
      <c r="K57" s="105">
        <v>1</v>
      </c>
      <c r="L57" s="105">
        <v>2</v>
      </c>
      <c r="M57" s="105">
        <v>2</v>
      </c>
      <c r="N57" s="105">
        <v>1</v>
      </c>
      <c r="O57" s="105">
        <v>3</v>
      </c>
      <c r="P57" s="105">
        <v>2</v>
      </c>
      <c r="Q57" s="105">
        <v>1</v>
      </c>
      <c r="R57" s="105">
        <v>2</v>
      </c>
      <c r="S57" s="105">
        <v>2</v>
      </c>
      <c r="T57" s="105">
        <v>2</v>
      </c>
      <c r="U57" s="105">
        <v>4</v>
      </c>
      <c r="V57" s="105">
        <v>4</v>
      </c>
      <c r="W57" s="105">
        <v>3</v>
      </c>
      <c r="X57" s="105">
        <v>3</v>
      </c>
      <c r="Y57" s="105">
        <v>3</v>
      </c>
      <c r="Z57" s="105">
        <v>3</v>
      </c>
      <c r="AA57" s="105">
        <v>3</v>
      </c>
      <c r="AB57" s="105">
        <v>3</v>
      </c>
      <c r="AC57" s="105">
        <v>3</v>
      </c>
      <c r="AD57" s="105">
        <v>4</v>
      </c>
      <c r="AE57" s="105">
        <v>5</v>
      </c>
      <c r="AF57" s="105">
        <v>2</v>
      </c>
      <c r="AG57" s="105">
        <v>4</v>
      </c>
      <c r="AH57" s="105">
        <v>4</v>
      </c>
      <c r="AI57" s="105">
        <v>3</v>
      </c>
      <c r="AJ57" s="105">
        <v>3</v>
      </c>
      <c r="AK57" s="105">
        <v>4</v>
      </c>
      <c r="AL57" s="105">
        <v>5</v>
      </c>
      <c r="AM57" s="105">
        <v>4</v>
      </c>
      <c r="AN57" s="105">
        <v>2</v>
      </c>
      <c r="AO57" s="105">
        <v>2</v>
      </c>
      <c r="AP57" s="105">
        <v>2</v>
      </c>
      <c r="AQ57" s="105">
        <v>2</v>
      </c>
      <c r="AR57" s="106">
        <v>3</v>
      </c>
      <c r="AS57" s="106">
        <v>2</v>
      </c>
      <c r="AT57" s="106">
        <v>2</v>
      </c>
      <c r="AU57" s="106">
        <v>2</v>
      </c>
      <c r="AV57" s="106">
        <v>3</v>
      </c>
      <c r="AW57" s="106">
        <v>2</v>
      </c>
      <c r="AX57" s="106">
        <v>3</v>
      </c>
      <c r="AY57" s="106">
        <v>3</v>
      </c>
      <c r="AZ57" s="106">
        <v>3</v>
      </c>
      <c r="BA57" s="106">
        <v>3</v>
      </c>
      <c r="BB57" s="106">
        <v>3</v>
      </c>
      <c r="BC57" s="120"/>
      <c r="BE57" s="107">
        <f t="shared" si="10"/>
        <v>2</v>
      </c>
      <c r="BF57" s="108">
        <f t="shared" si="11"/>
        <v>7</v>
      </c>
      <c r="BG57" s="108">
        <f t="shared" si="12"/>
        <v>17</v>
      </c>
      <c r="BH57" s="108">
        <f t="shared" si="13"/>
        <v>18</v>
      </c>
      <c r="BI57" s="108">
        <f t="shared" si="14"/>
        <v>6</v>
      </c>
      <c r="BJ57" s="108">
        <f t="shared" si="16"/>
        <v>50</v>
      </c>
      <c r="BK57" s="109">
        <f t="shared" si="15"/>
        <v>3</v>
      </c>
      <c r="BL57" s="110"/>
    </row>
    <row r="58" spans="2:64" s="101" customFormat="1" ht="15.75">
      <c r="B58" s="102">
        <f t="shared" si="17"/>
        <v>20</v>
      </c>
      <c r="C58" s="103" t="s">
        <v>265</v>
      </c>
      <c r="D58" s="104" t="s">
        <v>169</v>
      </c>
      <c r="E58" s="105">
        <v>4</v>
      </c>
      <c r="F58" s="105">
        <v>4</v>
      </c>
      <c r="G58" s="105">
        <v>4</v>
      </c>
      <c r="H58" s="105">
        <v>4</v>
      </c>
      <c r="I58" s="105">
        <v>4</v>
      </c>
      <c r="J58" s="105">
        <v>3</v>
      </c>
      <c r="K58" s="105">
        <v>4</v>
      </c>
      <c r="L58" s="105">
        <v>4</v>
      </c>
      <c r="M58" s="105">
        <v>4</v>
      </c>
      <c r="N58" s="105">
        <v>3</v>
      </c>
      <c r="O58" s="105">
        <v>2</v>
      </c>
      <c r="P58" s="105">
        <v>3</v>
      </c>
      <c r="Q58" s="105">
        <v>3</v>
      </c>
      <c r="R58" s="105">
        <v>3</v>
      </c>
      <c r="S58" s="105">
        <v>3</v>
      </c>
      <c r="T58" s="105">
        <v>3</v>
      </c>
      <c r="U58" s="105">
        <v>4</v>
      </c>
      <c r="V58" s="105">
        <v>3</v>
      </c>
      <c r="W58" s="105">
        <v>4</v>
      </c>
      <c r="X58" s="105">
        <v>5</v>
      </c>
      <c r="Y58" s="105">
        <v>4</v>
      </c>
      <c r="Z58" s="105">
        <v>4</v>
      </c>
      <c r="AA58" s="105">
        <v>5</v>
      </c>
      <c r="AB58" s="105">
        <v>3</v>
      </c>
      <c r="AC58" s="105">
        <v>5</v>
      </c>
      <c r="AD58" s="105">
        <v>5</v>
      </c>
      <c r="AE58" s="105">
        <v>5</v>
      </c>
      <c r="AF58" s="105">
        <v>5</v>
      </c>
      <c r="AG58" s="105">
        <v>5</v>
      </c>
      <c r="AH58" s="105">
        <v>4</v>
      </c>
      <c r="AI58" s="105">
        <v>5</v>
      </c>
      <c r="AJ58" s="105">
        <v>3</v>
      </c>
      <c r="AK58" s="105">
        <v>3</v>
      </c>
      <c r="AL58" s="105">
        <v>3</v>
      </c>
      <c r="AM58" s="105">
        <v>5</v>
      </c>
      <c r="AN58" s="105">
        <v>4</v>
      </c>
      <c r="AO58" s="105">
        <v>4</v>
      </c>
      <c r="AP58" s="105">
        <v>4</v>
      </c>
      <c r="AQ58" s="105">
        <v>4</v>
      </c>
      <c r="AR58" s="106">
        <v>4</v>
      </c>
      <c r="AS58" s="106">
        <v>3</v>
      </c>
      <c r="AT58" s="106">
        <v>3</v>
      </c>
      <c r="AU58" s="106">
        <v>4</v>
      </c>
      <c r="AV58" s="106">
        <v>3</v>
      </c>
      <c r="AW58" s="106">
        <v>4</v>
      </c>
      <c r="AX58" s="106">
        <v>4</v>
      </c>
      <c r="AY58" s="106">
        <v>3</v>
      </c>
      <c r="AZ58" s="106">
        <v>3</v>
      </c>
      <c r="BA58" s="106">
        <v>4</v>
      </c>
      <c r="BB58" s="106">
        <v>3</v>
      </c>
      <c r="BC58" s="120"/>
      <c r="BE58" s="107">
        <f t="shared" si="10"/>
        <v>9</v>
      </c>
      <c r="BF58" s="108">
        <f t="shared" si="11"/>
        <v>22</v>
      </c>
      <c r="BG58" s="108">
        <f t="shared" si="12"/>
        <v>18</v>
      </c>
      <c r="BH58" s="108">
        <f t="shared" si="13"/>
        <v>1</v>
      </c>
      <c r="BI58" s="108">
        <f t="shared" si="14"/>
        <v>0</v>
      </c>
      <c r="BJ58" s="108">
        <f t="shared" si="16"/>
        <v>50</v>
      </c>
      <c r="BK58" s="109">
        <f t="shared" si="15"/>
        <v>4</v>
      </c>
      <c r="BL58" s="110"/>
    </row>
    <row r="59" spans="2:64" s="101" customFormat="1" ht="15.75">
      <c r="B59" s="102">
        <f t="shared" si="17"/>
        <v>21</v>
      </c>
      <c r="C59" s="48" t="s">
        <v>266</v>
      </c>
      <c r="D59" s="104" t="s">
        <v>170</v>
      </c>
      <c r="E59" s="105">
        <v>4</v>
      </c>
      <c r="F59" s="105">
        <v>4</v>
      </c>
      <c r="G59" s="105">
        <v>3</v>
      </c>
      <c r="H59" s="105">
        <v>4</v>
      </c>
      <c r="I59" s="105">
        <v>2</v>
      </c>
      <c r="J59" s="105">
        <v>3</v>
      </c>
      <c r="K59" s="105">
        <v>3</v>
      </c>
      <c r="L59" s="105">
        <v>3</v>
      </c>
      <c r="M59" s="105">
        <v>3</v>
      </c>
      <c r="N59" s="105">
        <v>1</v>
      </c>
      <c r="O59" s="105">
        <v>1</v>
      </c>
      <c r="P59" s="105">
        <v>2</v>
      </c>
      <c r="Q59" s="105">
        <v>2</v>
      </c>
      <c r="R59" s="105">
        <v>3</v>
      </c>
      <c r="S59" s="105">
        <v>3</v>
      </c>
      <c r="T59" s="105">
        <v>3</v>
      </c>
      <c r="U59" s="105">
        <v>4</v>
      </c>
      <c r="V59" s="105">
        <v>4</v>
      </c>
      <c r="W59" s="105">
        <v>4</v>
      </c>
      <c r="X59" s="105">
        <v>4</v>
      </c>
      <c r="Y59" s="105">
        <v>4</v>
      </c>
      <c r="Z59" s="105">
        <v>4</v>
      </c>
      <c r="AA59" s="105">
        <v>4</v>
      </c>
      <c r="AB59" s="105">
        <v>3</v>
      </c>
      <c r="AC59" s="105">
        <v>4</v>
      </c>
      <c r="AD59" s="105">
        <v>5</v>
      </c>
      <c r="AE59" s="105">
        <v>4</v>
      </c>
      <c r="AF59" s="105">
        <v>3</v>
      </c>
      <c r="AG59" s="105">
        <v>5</v>
      </c>
      <c r="AH59" s="105">
        <v>4</v>
      </c>
      <c r="AI59" s="105">
        <v>5</v>
      </c>
      <c r="AJ59" s="105">
        <v>3</v>
      </c>
      <c r="AK59" s="105">
        <v>4</v>
      </c>
      <c r="AL59" s="105">
        <v>2</v>
      </c>
      <c r="AM59" s="105">
        <v>4</v>
      </c>
      <c r="AN59" s="105">
        <v>5</v>
      </c>
      <c r="AO59" s="105">
        <v>5</v>
      </c>
      <c r="AP59" s="105">
        <v>4</v>
      </c>
      <c r="AQ59" s="105">
        <v>4</v>
      </c>
      <c r="AR59" s="106">
        <v>4</v>
      </c>
      <c r="AS59" s="106">
        <v>3</v>
      </c>
      <c r="AT59" s="106">
        <v>3</v>
      </c>
      <c r="AU59" s="106">
        <v>3</v>
      </c>
      <c r="AV59" s="106">
        <v>3</v>
      </c>
      <c r="AW59" s="106">
        <v>3</v>
      </c>
      <c r="AX59" s="106">
        <v>4</v>
      </c>
      <c r="AY59" s="106">
        <v>3</v>
      </c>
      <c r="AZ59" s="106">
        <v>3</v>
      </c>
      <c r="BA59" s="106">
        <v>3</v>
      </c>
      <c r="BB59" s="106">
        <v>2</v>
      </c>
      <c r="BC59" s="120"/>
      <c r="BE59" s="107">
        <f t="shared" si="10"/>
        <v>5</v>
      </c>
      <c r="BF59" s="108">
        <f t="shared" si="11"/>
        <v>19</v>
      </c>
      <c r="BG59" s="108">
        <f t="shared" si="12"/>
        <v>19</v>
      </c>
      <c r="BH59" s="108">
        <f t="shared" si="13"/>
        <v>5</v>
      </c>
      <c r="BI59" s="108">
        <f t="shared" si="14"/>
        <v>2</v>
      </c>
      <c r="BJ59" s="108">
        <f t="shared" si="16"/>
        <v>50</v>
      </c>
      <c r="BK59" s="109">
        <f t="shared" si="15"/>
        <v>3</v>
      </c>
      <c r="BL59" s="110"/>
    </row>
    <row r="60" spans="2:64" s="101" customFormat="1" ht="15.75">
      <c r="B60" s="102">
        <f t="shared" si="17"/>
        <v>22</v>
      </c>
      <c r="C60" s="103" t="s">
        <v>267</v>
      </c>
      <c r="D60" s="97" t="s">
        <v>171</v>
      </c>
      <c r="E60" s="105">
        <v>1</v>
      </c>
      <c r="F60" s="105">
        <v>2</v>
      </c>
      <c r="G60" s="105">
        <v>2</v>
      </c>
      <c r="H60" s="105">
        <v>2</v>
      </c>
      <c r="I60" s="105">
        <v>1</v>
      </c>
      <c r="J60" s="105">
        <v>2</v>
      </c>
      <c r="K60" s="105">
        <v>2</v>
      </c>
      <c r="L60" s="105">
        <v>2</v>
      </c>
      <c r="M60" s="105">
        <v>2</v>
      </c>
      <c r="N60" s="105">
        <v>2</v>
      </c>
      <c r="O60" s="105">
        <v>1</v>
      </c>
      <c r="P60" s="105">
        <v>2</v>
      </c>
      <c r="Q60" s="105">
        <v>2</v>
      </c>
      <c r="R60" s="105">
        <v>1</v>
      </c>
      <c r="S60" s="105">
        <v>1</v>
      </c>
      <c r="T60" s="105">
        <v>1</v>
      </c>
      <c r="U60" s="105">
        <v>3</v>
      </c>
      <c r="V60" s="105">
        <v>3</v>
      </c>
      <c r="W60" s="105">
        <v>2</v>
      </c>
      <c r="X60" s="105">
        <v>2</v>
      </c>
      <c r="Y60" s="105">
        <v>2</v>
      </c>
      <c r="Z60" s="105">
        <v>2</v>
      </c>
      <c r="AA60" s="105">
        <v>2</v>
      </c>
      <c r="AB60" s="105">
        <v>2</v>
      </c>
      <c r="AC60" s="105">
        <v>2</v>
      </c>
      <c r="AD60" s="105">
        <v>2</v>
      </c>
      <c r="AE60" s="105">
        <v>2</v>
      </c>
      <c r="AF60" s="105">
        <v>2</v>
      </c>
      <c r="AG60" s="105">
        <v>4</v>
      </c>
      <c r="AH60" s="105">
        <v>4</v>
      </c>
      <c r="AI60" s="105">
        <v>4</v>
      </c>
      <c r="AJ60" s="105">
        <v>5</v>
      </c>
      <c r="AK60" s="105">
        <v>4</v>
      </c>
      <c r="AL60" s="105">
        <v>4</v>
      </c>
      <c r="AM60" s="105">
        <v>5</v>
      </c>
      <c r="AN60" s="105">
        <v>1</v>
      </c>
      <c r="AO60" s="105">
        <v>1</v>
      </c>
      <c r="AP60" s="105">
        <v>2</v>
      </c>
      <c r="AQ60" s="105">
        <v>2</v>
      </c>
      <c r="AR60" s="106">
        <v>1</v>
      </c>
      <c r="AS60" s="106">
        <v>4</v>
      </c>
      <c r="AT60" s="106">
        <v>3</v>
      </c>
      <c r="AU60" s="106">
        <v>3</v>
      </c>
      <c r="AV60" s="106">
        <v>3</v>
      </c>
      <c r="AW60" s="106">
        <v>4</v>
      </c>
      <c r="AX60" s="106">
        <v>3</v>
      </c>
      <c r="AY60" s="106">
        <v>3</v>
      </c>
      <c r="AZ60" s="106">
        <v>3</v>
      </c>
      <c r="BA60" s="106">
        <v>3</v>
      </c>
      <c r="BB60" s="106">
        <v>2</v>
      </c>
      <c r="BC60" s="120"/>
      <c r="BE60" s="107">
        <f t="shared" si="10"/>
        <v>2</v>
      </c>
      <c r="BF60" s="108">
        <f t="shared" si="11"/>
        <v>7</v>
      </c>
      <c r="BG60" s="108">
        <f t="shared" si="12"/>
        <v>9</v>
      </c>
      <c r="BH60" s="108">
        <f t="shared" si="13"/>
        <v>23</v>
      </c>
      <c r="BI60" s="108">
        <f t="shared" si="14"/>
        <v>9</v>
      </c>
      <c r="BJ60" s="108">
        <f t="shared" si="16"/>
        <v>50</v>
      </c>
      <c r="BK60" s="109">
        <f t="shared" si="15"/>
        <v>2</v>
      </c>
      <c r="BL60" s="110"/>
    </row>
    <row r="61" spans="2:64" s="101" customFormat="1" ht="31.5">
      <c r="B61" s="102">
        <f t="shared" si="17"/>
        <v>23</v>
      </c>
      <c r="C61" s="48" t="s">
        <v>268</v>
      </c>
      <c r="D61" s="92" t="s">
        <v>180</v>
      </c>
      <c r="E61" s="105">
        <v>1</v>
      </c>
      <c r="F61" s="105">
        <v>2</v>
      </c>
      <c r="G61" s="105">
        <v>1</v>
      </c>
      <c r="H61" s="105">
        <v>1</v>
      </c>
      <c r="I61" s="105">
        <v>3</v>
      </c>
      <c r="J61" s="105">
        <v>2</v>
      </c>
      <c r="K61" s="105">
        <v>2</v>
      </c>
      <c r="L61" s="105">
        <v>1</v>
      </c>
      <c r="M61" s="105">
        <v>1</v>
      </c>
      <c r="N61" s="105">
        <v>1</v>
      </c>
      <c r="O61" s="105">
        <v>1</v>
      </c>
      <c r="P61" s="105">
        <v>1</v>
      </c>
      <c r="Q61" s="105">
        <v>1</v>
      </c>
      <c r="R61" s="105">
        <v>1</v>
      </c>
      <c r="S61" s="105">
        <v>1</v>
      </c>
      <c r="T61" s="105">
        <v>1</v>
      </c>
      <c r="U61" s="105">
        <v>2</v>
      </c>
      <c r="V61" s="105">
        <v>1</v>
      </c>
      <c r="W61" s="105">
        <v>2</v>
      </c>
      <c r="X61" s="105">
        <v>2</v>
      </c>
      <c r="Y61" s="105">
        <v>1</v>
      </c>
      <c r="Z61" s="105">
        <v>2</v>
      </c>
      <c r="AA61" s="105">
        <v>2</v>
      </c>
      <c r="AB61" s="105">
        <v>2</v>
      </c>
      <c r="AC61" s="105">
        <v>2</v>
      </c>
      <c r="AD61" s="105">
        <v>3</v>
      </c>
      <c r="AE61" s="105">
        <v>3</v>
      </c>
      <c r="AF61" s="105">
        <v>2</v>
      </c>
      <c r="AG61" s="105">
        <v>2</v>
      </c>
      <c r="AH61" s="105">
        <v>2</v>
      </c>
      <c r="AI61" s="105">
        <v>2</v>
      </c>
      <c r="AJ61" s="105">
        <v>2</v>
      </c>
      <c r="AK61" s="105">
        <v>2</v>
      </c>
      <c r="AL61" s="105">
        <v>2</v>
      </c>
      <c r="AM61" s="105">
        <v>3</v>
      </c>
      <c r="AN61" s="105">
        <v>2</v>
      </c>
      <c r="AO61" s="105">
        <v>1</v>
      </c>
      <c r="AP61" s="105">
        <v>3</v>
      </c>
      <c r="AQ61" s="105">
        <v>1</v>
      </c>
      <c r="AR61" s="106">
        <v>1</v>
      </c>
      <c r="AS61" s="106">
        <v>2</v>
      </c>
      <c r="AT61" s="106">
        <v>1</v>
      </c>
      <c r="AU61" s="106">
        <v>2</v>
      </c>
      <c r="AV61" s="106">
        <v>2</v>
      </c>
      <c r="AW61" s="106">
        <v>2</v>
      </c>
      <c r="AX61" s="106">
        <v>4</v>
      </c>
      <c r="AY61" s="106">
        <v>3</v>
      </c>
      <c r="AZ61" s="106">
        <v>3</v>
      </c>
      <c r="BA61" s="106">
        <v>3</v>
      </c>
      <c r="BB61" s="106">
        <v>4</v>
      </c>
      <c r="BC61" s="120"/>
      <c r="BE61" s="107">
        <f t="shared" si="10"/>
        <v>0</v>
      </c>
      <c r="BF61" s="108">
        <f t="shared" si="11"/>
        <v>2</v>
      </c>
      <c r="BG61" s="108">
        <f t="shared" si="12"/>
        <v>8</v>
      </c>
      <c r="BH61" s="108">
        <f t="shared" si="13"/>
        <v>22</v>
      </c>
      <c r="BI61" s="108">
        <f t="shared" si="14"/>
        <v>18</v>
      </c>
      <c r="BJ61" s="108">
        <f t="shared" si="16"/>
        <v>50</v>
      </c>
      <c r="BK61" s="109">
        <f t="shared" si="15"/>
        <v>2</v>
      </c>
      <c r="BL61" s="110"/>
    </row>
    <row r="62" spans="2:64" s="101" customFormat="1" ht="45.75" customHeight="1">
      <c r="B62" s="102">
        <f t="shared" si="17"/>
        <v>24</v>
      </c>
      <c r="C62" s="103" t="s">
        <v>269</v>
      </c>
      <c r="D62" s="92" t="s">
        <v>181</v>
      </c>
      <c r="E62" s="105">
        <v>3</v>
      </c>
      <c r="F62" s="105">
        <v>2</v>
      </c>
      <c r="G62" s="105">
        <v>2</v>
      </c>
      <c r="H62" s="105">
        <v>1</v>
      </c>
      <c r="I62" s="105">
        <v>2</v>
      </c>
      <c r="J62" s="105">
        <v>2</v>
      </c>
      <c r="K62" s="105">
        <v>2</v>
      </c>
      <c r="L62" s="105">
        <v>5</v>
      </c>
      <c r="M62" s="105">
        <v>5</v>
      </c>
      <c r="N62" s="105">
        <v>4</v>
      </c>
      <c r="O62" s="105">
        <v>1</v>
      </c>
      <c r="P62" s="105">
        <v>4</v>
      </c>
      <c r="Q62" s="105">
        <v>4</v>
      </c>
      <c r="R62" s="105">
        <v>2</v>
      </c>
      <c r="S62" s="105">
        <v>2</v>
      </c>
      <c r="T62" s="105">
        <v>2</v>
      </c>
      <c r="U62" s="105">
        <v>4</v>
      </c>
      <c r="V62" s="105">
        <v>4</v>
      </c>
      <c r="W62" s="105">
        <v>4</v>
      </c>
      <c r="X62" s="105">
        <v>4</v>
      </c>
      <c r="Y62" s="105">
        <v>4</v>
      </c>
      <c r="Z62" s="105">
        <v>4</v>
      </c>
      <c r="AA62" s="105">
        <v>4</v>
      </c>
      <c r="AB62" s="105">
        <v>4</v>
      </c>
      <c r="AC62" s="105">
        <v>4</v>
      </c>
      <c r="AD62" s="105">
        <v>5</v>
      </c>
      <c r="AE62" s="105">
        <v>3</v>
      </c>
      <c r="AF62" s="105">
        <v>4</v>
      </c>
      <c r="AG62" s="105">
        <v>4</v>
      </c>
      <c r="AH62" s="105">
        <v>2</v>
      </c>
      <c r="AI62" s="105">
        <v>3</v>
      </c>
      <c r="AJ62" s="105">
        <v>2</v>
      </c>
      <c r="AK62" s="105">
        <v>3</v>
      </c>
      <c r="AL62" s="105">
        <v>3</v>
      </c>
      <c r="AM62" s="105">
        <v>4</v>
      </c>
      <c r="AN62" s="105">
        <v>2</v>
      </c>
      <c r="AO62" s="105">
        <v>2</v>
      </c>
      <c r="AP62" s="105">
        <v>2</v>
      </c>
      <c r="AQ62" s="105">
        <v>2</v>
      </c>
      <c r="AR62" s="106">
        <v>2</v>
      </c>
      <c r="AS62" s="106">
        <v>3</v>
      </c>
      <c r="AT62" s="106">
        <v>2</v>
      </c>
      <c r="AU62" s="106">
        <v>3</v>
      </c>
      <c r="AV62" s="106">
        <v>3</v>
      </c>
      <c r="AW62" s="106">
        <v>3</v>
      </c>
      <c r="AX62" s="106">
        <v>4</v>
      </c>
      <c r="AY62" s="106">
        <v>2</v>
      </c>
      <c r="AZ62" s="106">
        <v>2</v>
      </c>
      <c r="BA62" s="106">
        <v>2</v>
      </c>
      <c r="BB62" s="106">
        <v>1</v>
      </c>
      <c r="BC62" s="120"/>
      <c r="BE62" s="107">
        <f t="shared" si="10"/>
        <v>3</v>
      </c>
      <c r="BF62" s="108">
        <f t="shared" si="11"/>
        <v>16</v>
      </c>
      <c r="BG62" s="108">
        <f t="shared" si="12"/>
        <v>9</v>
      </c>
      <c r="BH62" s="108">
        <f t="shared" si="13"/>
        <v>19</v>
      </c>
      <c r="BI62" s="108">
        <f t="shared" si="14"/>
        <v>3</v>
      </c>
      <c r="BJ62" s="108">
        <f t="shared" si="16"/>
        <v>50</v>
      </c>
      <c r="BK62" s="109">
        <f t="shared" si="15"/>
        <v>3</v>
      </c>
      <c r="BL62" s="110"/>
    </row>
    <row r="63" spans="2:64" s="101" customFormat="1" ht="31.5">
      <c r="B63" s="102">
        <f t="shared" si="17"/>
        <v>25</v>
      </c>
      <c r="C63" s="48" t="s">
        <v>270</v>
      </c>
      <c r="D63" s="92" t="s">
        <v>174</v>
      </c>
      <c r="E63" s="105">
        <v>1</v>
      </c>
      <c r="F63" s="105">
        <v>2</v>
      </c>
      <c r="G63" s="105">
        <v>1</v>
      </c>
      <c r="H63" s="105">
        <v>1</v>
      </c>
      <c r="I63" s="105">
        <v>2</v>
      </c>
      <c r="J63" s="105">
        <v>1</v>
      </c>
      <c r="K63" s="105">
        <v>1</v>
      </c>
      <c r="L63" s="105">
        <v>2</v>
      </c>
      <c r="M63" s="105">
        <v>3</v>
      </c>
      <c r="N63" s="105">
        <v>2</v>
      </c>
      <c r="O63" s="105">
        <v>2</v>
      </c>
      <c r="P63" s="105">
        <v>2</v>
      </c>
      <c r="Q63" s="105">
        <v>2</v>
      </c>
      <c r="R63" s="105">
        <v>1</v>
      </c>
      <c r="S63" s="105">
        <v>1</v>
      </c>
      <c r="T63" s="105">
        <v>1</v>
      </c>
      <c r="U63" s="105">
        <v>3</v>
      </c>
      <c r="V63" s="105">
        <v>2</v>
      </c>
      <c r="W63" s="105">
        <v>1</v>
      </c>
      <c r="X63" s="105">
        <v>2</v>
      </c>
      <c r="Y63" s="105">
        <v>1</v>
      </c>
      <c r="Z63" s="105">
        <v>1</v>
      </c>
      <c r="AA63" s="105">
        <v>1</v>
      </c>
      <c r="AB63" s="105">
        <v>2</v>
      </c>
      <c r="AC63" s="105">
        <v>2</v>
      </c>
      <c r="AD63" s="105">
        <v>2</v>
      </c>
      <c r="AE63" s="105">
        <v>1</v>
      </c>
      <c r="AF63" s="105">
        <v>2</v>
      </c>
      <c r="AG63" s="105">
        <v>4</v>
      </c>
      <c r="AH63" s="105">
        <v>4</v>
      </c>
      <c r="AI63" s="105">
        <v>2</v>
      </c>
      <c r="AJ63" s="105">
        <v>2</v>
      </c>
      <c r="AK63" s="105">
        <v>3</v>
      </c>
      <c r="AL63" s="105">
        <v>3</v>
      </c>
      <c r="AM63" s="105">
        <v>4</v>
      </c>
      <c r="AN63" s="105">
        <v>1</v>
      </c>
      <c r="AO63" s="105">
        <v>1</v>
      </c>
      <c r="AP63" s="105">
        <v>1</v>
      </c>
      <c r="AQ63" s="105">
        <v>1</v>
      </c>
      <c r="AR63" s="106">
        <v>1</v>
      </c>
      <c r="AS63" s="106">
        <v>2</v>
      </c>
      <c r="AT63" s="106">
        <v>2</v>
      </c>
      <c r="AU63" s="106">
        <v>3</v>
      </c>
      <c r="AV63" s="106">
        <v>3</v>
      </c>
      <c r="AW63" s="106">
        <v>2</v>
      </c>
      <c r="AX63" s="106">
        <v>3</v>
      </c>
      <c r="AY63" s="106">
        <v>3</v>
      </c>
      <c r="AZ63" s="106">
        <v>3</v>
      </c>
      <c r="BA63" s="106">
        <v>3</v>
      </c>
      <c r="BB63" s="106">
        <v>2</v>
      </c>
      <c r="BC63" s="120"/>
      <c r="BE63" s="107">
        <f t="shared" si="10"/>
        <v>0</v>
      </c>
      <c r="BF63" s="108">
        <f t="shared" si="11"/>
        <v>3</v>
      </c>
      <c r="BG63" s="108">
        <f t="shared" si="12"/>
        <v>10</v>
      </c>
      <c r="BH63" s="108">
        <f t="shared" si="13"/>
        <v>19</v>
      </c>
      <c r="BI63" s="108">
        <f t="shared" si="14"/>
        <v>18</v>
      </c>
      <c r="BJ63" s="108">
        <f t="shared" si="16"/>
        <v>50</v>
      </c>
      <c r="BK63" s="109">
        <f t="shared" si="15"/>
        <v>2</v>
      </c>
      <c r="BL63" s="110"/>
    </row>
    <row r="64" spans="2:64" s="101" customFormat="1" ht="47.25">
      <c r="B64" s="102">
        <f t="shared" si="17"/>
        <v>26</v>
      </c>
      <c r="C64" s="103" t="s">
        <v>271</v>
      </c>
      <c r="D64" s="92" t="s">
        <v>175</v>
      </c>
      <c r="E64" s="105">
        <v>5</v>
      </c>
      <c r="F64" s="105">
        <v>3</v>
      </c>
      <c r="G64" s="105">
        <v>2</v>
      </c>
      <c r="H64" s="105">
        <v>1</v>
      </c>
      <c r="I64" s="105">
        <v>3</v>
      </c>
      <c r="J64" s="105">
        <v>2</v>
      </c>
      <c r="K64" s="105">
        <v>4</v>
      </c>
      <c r="L64" s="105">
        <v>2</v>
      </c>
      <c r="M64" s="105">
        <v>2</v>
      </c>
      <c r="N64" s="105">
        <v>1</v>
      </c>
      <c r="O64" s="105">
        <v>1</v>
      </c>
      <c r="P64" s="105">
        <v>2</v>
      </c>
      <c r="Q64" s="105">
        <v>2</v>
      </c>
      <c r="R64" s="105">
        <v>2</v>
      </c>
      <c r="S64" s="105">
        <v>2</v>
      </c>
      <c r="T64" s="105">
        <v>2</v>
      </c>
      <c r="U64" s="105">
        <v>1</v>
      </c>
      <c r="V64" s="105">
        <v>1</v>
      </c>
      <c r="W64" s="105">
        <v>1</v>
      </c>
      <c r="X64" s="105">
        <v>3</v>
      </c>
      <c r="Y64" s="105">
        <v>2</v>
      </c>
      <c r="Z64" s="105">
        <v>2</v>
      </c>
      <c r="AA64" s="105">
        <v>2</v>
      </c>
      <c r="AB64" s="105">
        <v>4</v>
      </c>
      <c r="AC64" s="105">
        <v>4</v>
      </c>
      <c r="AD64" s="105">
        <v>4</v>
      </c>
      <c r="AE64" s="105">
        <v>5</v>
      </c>
      <c r="AF64" s="105">
        <v>4</v>
      </c>
      <c r="AG64" s="105">
        <v>1</v>
      </c>
      <c r="AH64" s="105">
        <v>4</v>
      </c>
      <c r="AI64" s="105">
        <v>2</v>
      </c>
      <c r="AJ64" s="105">
        <v>3</v>
      </c>
      <c r="AK64" s="105">
        <v>4</v>
      </c>
      <c r="AL64" s="105">
        <v>4</v>
      </c>
      <c r="AM64" s="105">
        <v>5</v>
      </c>
      <c r="AN64" s="105">
        <v>1</v>
      </c>
      <c r="AO64" s="105">
        <v>1</v>
      </c>
      <c r="AP64" s="105">
        <v>2</v>
      </c>
      <c r="AQ64" s="105">
        <v>2</v>
      </c>
      <c r="AR64" s="106">
        <v>1</v>
      </c>
      <c r="AS64" s="106"/>
      <c r="AT64" s="106">
        <v>2</v>
      </c>
      <c r="AU64" s="106">
        <v>4</v>
      </c>
      <c r="AV64" s="106">
        <v>3</v>
      </c>
      <c r="AW64" s="106">
        <v>3</v>
      </c>
      <c r="AX64" s="106">
        <v>2</v>
      </c>
      <c r="AY64" s="106">
        <v>2</v>
      </c>
      <c r="AZ64" s="106">
        <v>2</v>
      </c>
      <c r="BA64" s="106">
        <v>3</v>
      </c>
      <c r="BB64" s="106">
        <v>4</v>
      </c>
      <c r="BC64" s="120"/>
      <c r="BE64" s="107">
        <f t="shared" si="10"/>
        <v>3</v>
      </c>
      <c r="BF64" s="108">
        <f t="shared" si="11"/>
        <v>10</v>
      </c>
      <c r="BG64" s="108">
        <f t="shared" si="12"/>
        <v>7</v>
      </c>
      <c r="BH64" s="108">
        <f t="shared" si="13"/>
        <v>19</v>
      </c>
      <c r="BI64" s="108">
        <f t="shared" si="14"/>
        <v>10</v>
      </c>
      <c r="BJ64" s="108">
        <f t="shared" si="16"/>
        <v>49</v>
      </c>
      <c r="BK64" s="109">
        <f t="shared" si="15"/>
        <v>3</v>
      </c>
      <c r="BL64" s="110"/>
    </row>
    <row r="65" spans="2:64" s="101" customFormat="1" ht="31.5">
      <c r="B65" s="102">
        <f t="shared" si="17"/>
        <v>27</v>
      </c>
      <c r="C65" s="48" t="s">
        <v>272</v>
      </c>
      <c r="D65" s="92" t="s">
        <v>176</v>
      </c>
      <c r="E65" s="105">
        <v>3</v>
      </c>
      <c r="F65" s="105">
        <v>3</v>
      </c>
      <c r="G65" s="105">
        <v>3</v>
      </c>
      <c r="H65" s="105">
        <v>4</v>
      </c>
      <c r="I65" s="105">
        <v>3</v>
      </c>
      <c r="J65" s="105">
        <v>2</v>
      </c>
      <c r="K65" s="105">
        <v>3</v>
      </c>
      <c r="L65" s="105">
        <v>4</v>
      </c>
      <c r="M65" s="105">
        <v>4</v>
      </c>
      <c r="N65" s="105">
        <v>3</v>
      </c>
      <c r="O65" s="105">
        <v>3</v>
      </c>
      <c r="P65" s="105">
        <v>4</v>
      </c>
      <c r="Q65" s="105">
        <v>4</v>
      </c>
      <c r="R65" s="105">
        <v>3</v>
      </c>
      <c r="S65" s="105">
        <v>3</v>
      </c>
      <c r="T65" s="105">
        <v>3</v>
      </c>
      <c r="U65" s="105">
        <v>4</v>
      </c>
      <c r="V65" s="105">
        <v>4</v>
      </c>
      <c r="W65" s="105">
        <v>4</v>
      </c>
      <c r="X65" s="105">
        <v>4</v>
      </c>
      <c r="Y65" s="105">
        <v>4</v>
      </c>
      <c r="Z65" s="105">
        <v>4</v>
      </c>
      <c r="AA65" s="105">
        <v>4</v>
      </c>
      <c r="AB65" s="105">
        <v>4</v>
      </c>
      <c r="AC65" s="105">
        <v>4</v>
      </c>
      <c r="AD65" s="105">
        <v>5</v>
      </c>
      <c r="AE65" s="105">
        <v>5</v>
      </c>
      <c r="AF65" s="105">
        <v>4</v>
      </c>
      <c r="AG65" s="105">
        <v>4</v>
      </c>
      <c r="AH65" s="105">
        <v>4</v>
      </c>
      <c r="AI65" s="105">
        <v>4</v>
      </c>
      <c r="AJ65" s="105">
        <v>5</v>
      </c>
      <c r="AK65" s="105">
        <v>5</v>
      </c>
      <c r="AL65" s="105">
        <v>3</v>
      </c>
      <c r="AM65" s="105">
        <v>5</v>
      </c>
      <c r="AN65" s="105">
        <v>3</v>
      </c>
      <c r="AO65" s="105">
        <v>3</v>
      </c>
      <c r="AP65" s="105">
        <v>3</v>
      </c>
      <c r="AQ65" s="105">
        <v>3</v>
      </c>
      <c r="AR65" s="106">
        <v>3</v>
      </c>
      <c r="AS65" s="106">
        <v>4</v>
      </c>
      <c r="AT65" s="106">
        <v>2</v>
      </c>
      <c r="AU65" s="106">
        <v>4</v>
      </c>
      <c r="AV65" s="106">
        <v>4</v>
      </c>
      <c r="AW65" s="106">
        <v>4</v>
      </c>
      <c r="AX65" s="106">
        <v>3</v>
      </c>
      <c r="AY65" s="106">
        <v>3</v>
      </c>
      <c r="AZ65" s="106">
        <v>3</v>
      </c>
      <c r="BA65" s="106">
        <v>3</v>
      </c>
      <c r="BB65" s="106">
        <v>3</v>
      </c>
      <c r="BC65" s="120"/>
      <c r="BE65" s="107">
        <f t="shared" si="10"/>
        <v>5</v>
      </c>
      <c r="BF65" s="108">
        <f t="shared" si="11"/>
        <v>22</v>
      </c>
      <c r="BG65" s="108">
        <f t="shared" si="12"/>
        <v>21</v>
      </c>
      <c r="BH65" s="108">
        <f t="shared" si="13"/>
        <v>2</v>
      </c>
      <c r="BI65" s="108">
        <f t="shared" si="14"/>
        <v>0</v>
      </c>
      <c r="BJ65" s="108">
        <f t="shared" si="16"/>
        <v>50</v>
      </c>
      <c r="BK65" s="109">
        <f t="shared" si="15"/>
        <v>4</v>
      </c>
      <c r="BL65" s="110"/>
    </row>
    <row r="66" spans="2:64" s="101" customFormat="1" ht="15.75">
      <c r="B66" s="102">
        <f t="shared" si="17"/>
        <v>28</v>
      </c>
      <c r="C66" s="103" t="s">
        <v>273</v>
      </c>
      <c r="D66" s="92" t="s">
        <v>177</v>
      </c>
      <c r="E66" s="105">
        <v>1</v>
      </c>
      <c r="F66" s="105">
        <v>2</v>
      </c>
      <c r="G66" s="105">
        <v>2</v>
      </c>
      <c r="H66" s="105">
        <v>2</v>
      </c>
      <c r="I66" s="105">
        <v>2</v>
      </c>
      <c r="J66" s="105">
        <v>2</v>
      </c>
      <c r="K66" s="105">
        <v>2</v>
      </c>
      <c r="L66" s="105">
        <v>2</v>
      </c>
      <c r="M66" s="105">
        <v>3</v>
      </c>
      <c r="N66" s="105">
        <v>2</v>
      </c>
      <c r="O66" s="105">
        <v>2</v>
      </c>
      <c r="P66" s="105">
        <v>2</v>
      </c>
      <c r="Q66" s="105">
        <v>2</v>
      </c>
      <c r="R66" s="105">
        <v>2</v>
      </c>
      <c r="S66" s="105">
        <v>2</v>
      </c>
      <c r="T66" s="105">
        <v>2</v>
      </c>
      <c r="U66" s="105">
        <v>1</v>
      </c>
      <c r="V66" s="105">
        <v>1</v>
      </c>
      <c r="W66" s="105">
        <v>2</v>
      </c>
      <c r="X66" s="105">
        <v>3</v>
      </c>
      <c r="Y66" s="105">
        <v>2</v>
      </c>
      <c r="Z66" s="105">
        <v>2</v>
      </c>
      <c r="AA66" s="105">
        <v>2</v>
      </c>
      <c r="AB66" s="105">
        <v>3</v>
      </c>
      <c r="AC66" s="105">
        <v>3</v>
      </c>
      <c r="AD66" s="105">
        <v>3</v>
      </c>
      <c r="AE66" s="105">
        <v>3</v>
      </c>
      <c r="AF66" s="105">
        <v>3</v>
      </c>
      <c r="AG66" s="105">
        <v>3</v>
      </c>
      <c r="AH66" s="105">
        <v>3</v>
      </c>
      <c r="AI66" s="105">
        <v>3</v>
      </c>
      <c r="AJ66" s="105">
        <v>2</v>
      </c>
      <c r="AK66" s="105">
        <v>4</v>
      </c>
      <c r="AL66" s="105">
        <v>4</v>
      </c>
      <c r="AM66" s="105">
        <v>4</v>
      </c>
      <c r="AN66" s="105">
        <v>4</v>
      </c>
      <c r="AO66" s="105">
        <v>3</v>
      </c>
      <c r="AP66" s="105">
        <v>3</v>
      </c>
      <c r="AQ66" s="105">
        <v>3</v>
      </c>
      <c r="AR66" s="106">
        <v>4</v>
      </c>
      <c r="AS66" s="106">
        <v>4</v>
      </c>
      <c r="AT66" s="106">
        <v>1</v>
      </c>
      <c r="AU66" s="106">
        <v>4</v>
      </c>
      <c r="AV66" s="106">
        <v>4</v>
      </c>
      <c r="AW66" s="106">
        <v>4</v>
      </c>
      <c r="AX66" s="106">
        <v>1</v>
      </c>
      <c r="AY66" s="106">
        <v>3</v>
      </c>
      <c r="AZ66" s="106">
        <v>3</v>
      </c>
      <c r="BA66" s="106">
        <v>3</v>
      </c>
      <c r="BB66" s="106">
        <v>3</v>
      </c>
      <c r="BC66" s="120"/>
      <c r="BE66" s="107">
        <f t="shared" si="10"/>
        <v>0</v>
      </c>
      <c r="BF66" s="108">
        <f t="shared" si="11"/>
        <v>9</v>
      </c>
      <c r="BG66" s="108">
        <f t="shared" si="12"/>
        <v>17</v>
      </c>
      <c r="BH66" s="108">
        <f t="shared" si="13"/>
        <v>19</v>
      </c>
      <c r="BI66" s="108">
        <f t="shared" si="14"/>
        <v>5</v>
      </c>
      <c r="BJ66" s="108">
        <f t="shared" si="16"/>
        <v>50</v>
      </c>
      <c r="BK66" s="109">
        <f t="shared" si="15"/>
        <v>3</v>
      </c>
      <c r="BL66" s="110"/>
    </row>
    <row r="67" spans="2:64" s="101" customFormat="1" ht="31.5">
      <c r="B67" s="102">
        <f t="shared" si="17"/>
        <v>29</v>
      </c>
      <c r="C67" s="48" t="s">
        <v>274</v>
      </c>
      <c r="D67" s="92" t="s">
        <v>178</v>
      </c>
      <c r="E67" s="105">
        <v>3</v>
      </c>
      <c r="F67" s="105">
        <v>3</v>
      </c>
      <c r="G67" s="105">
        <v>2</v>
      </c>
      <c r="H67" s="105">
        <v>2</v>
      </c>
      <c r="I67" s="105">
        <v>3</v>
      </c>
      <c r="J67" s="105">
        <v>3</v>
      </c>
      <c r="K67" s="105">
        <v>3</v>
      </c>
      <c r="L67" s="105">
        <v>2</v>
      </c>
      <c r="M67" s="105">
        <v>4</v>
      </c>
      <c r="N67" s="105">
        <v>5</v>
      </c>
      <c r="O67" s="105">
        <v>3</v>
      </c>
      <c r="P67" s="105">
        <v>3</v>
      </c>
      <c r="Q67" s="105">
        <v>4</v>
      </c>
      <c r="R67" s="105">
        <v>3</v>
      </c>
      <c r="S67" s="105">
        <v>3</v>
      </c>
      <c r="T67" s="105">
        <v>3</v>
      </c>
      <c r="U67" s="105">
        <v>4</v>
      </c>
      <c r="V67" s="105">
        <v>3</v>
      </c>
      <c r="W67" s="105">
        <v>4</v>
      </c>
      <c r="X67" s="105">
        <v>5</v>
      </c>
      <c r="Y67" s="105">
        <v>4</v>
      </c>
      <c r="Z67" s="105">
        <v>5</v>
      </c>
      <c r="AA67" s="105">
        <v>5</v>
      </c>
      <c r="AB67" s="105">
        <v>5</v>
      </c>
      <c r="AC67" s="105">
        <v>5</v>
      </c>
      <c r="AD67" s="105">
        <v>5</v>
      </c>
      <c r="AE67" s="105">
        <v>5</v>
      </c>
      <c r="AF67" s="105">
        <v>5</v>
      </c>
      <c r="AG67" s="105">
        <v>4</v>
      </c>
      <c r="AH67" s="105">
        <v>4</v>
      </c>
      <c r="AI67" s="105">
        <v>5</v>
      </c>
      <c r="AJ67" s="105">
        <v>4</v>
      </c>
      <c r="AK67" s="105">
        <v>5</v>
      </c>
      <c r="AL67" s="105">
        <v>5</v>
      </c>
      <c r="AM67" s="105">
        <v>5</v>
      </c>
      <c r="AN67" s="105">
        <v>5</v>
      </c>
      <c r="AO67" s="105">
        <v>5</v>
      </c>
      <c r="AP67" s="105">
        <v>5</v>
      </c>
      <c r="AQ67" s="105">
        <v>4</v>
      </c>
      <c r="AR67" s="106">
        <v>5</v>
      </c>
      <c r="AS67" s="106">
        <v>5</v>
      </c>
      <c r="AT67" s="106">
        <v>2</v>
      </c>
      <c r="AU67" s="106">
        <v>4</v>
      </c>
      <c r="AV67" s="106">
        <v>4</v>
      </c>
      <c r="AW67" s="106">
        <v>4</v>
      </c>
      <c r="AX67" s="106">
        <v>4</v>
      </c>
      <c r="AY67" s="106">
        <v>3</v>
      </c>
      <c r="AZ67" s="106">
        <v>3</v>
      </c>
      <c r="BA67" s="106">
        <v>3</v>
      </c>
      <c r="BB67" s="106">
        <v>3</v>
      </c>
      <c r="BC67" s="120"/>
      <c r="BE67" s="107">
        <f t="shared" si="10"/>
        <v>18</v>
      </c>
      <c r="BF67" s="108">
        <f t="shared" si="11"/>
        <v>13</v>
      </c>
      <c r="BG67" s="108">
        <f t="shared" si="12"/>
        <v>15</v>
      </c>
      <c r="BH67" s="108">
        <f t="shared" si="13"/>
        <v>4</v>
      </c>
      <c r="BI67" s="108">
        <f t="shared" si="14"/>
        <v>0</v>
      </c>
      <c r="BJ67" s="108">
        <f t="shared" si="16"/>
        <v>50</v>
      </c>
      <c r="BK67" s="109">
        <f t="shared" si="15"/>
        <v>4</v>
      </c>
      <c r="BL67" s="110"/>
    </row>
    <row r="68" spans="2:64" s="101" customFormat="1" ht="32.25" thickBot="1">
      <c r="B68" s="111">
        <f t="shared" si="17"/>
        <v>30</v>
      </c>
      <c r="C68" s="103" t="s">
        <v>275</v>
      </c>
      <c r="D68" s="99" t="s">
        <v>179</v>
      </c>
      <c r="E68" s="112">
        <v>2</v>
      </c>
      <c r="F68" s="112">
        <v>3</v>
      </c>
      <c r="G68" s="112">
        <v>3</v>
      </c>
      <c r="H68" s="112">
        <v>3</v>
      </c>
      <c r="I68" s="112">
        <v>3</v>
      </c>
      <c r="J68" s="112">
        <v>3</v>
      </c>
      <c r="K68" s="112">
        <v>3</v>
      </c>
      <c r="L68" s="112">
        <v>2</v>
      </c>
      <c r="M68" s="112">
        <v>3</v>
      </c>
      <c r="N68" s="112">
        <v>3</v>
      </c>
      <c r="O68" s="112">
        <v>3</v>
      </c>
      <c r="P68" s="112">
        <v>2</v>
      </c>
      <c r="Q68" s="112">
        <v>3</v>
      </c>
      <c r="R68" s="112">
        <v>1</v>
      </c>
      <c r="S68" s="112">
        <v>1</v>
      </c>
      <c r="T68" s="112">
        <v>1</v>
      </c>
      <c r="U68" s="112">
        <v>3</v>
      </c>
      <c r="V68" s="112">
        <v>3</v>
      </c>
      <c r="W68" s="112">
        <v>3</v>
      </c>
      <c r="X68" s="112">
        <v>3</v>
      </c>
      <c r="Y68" s="112">
        <v>3</v>
      </c>
      <c r="Z68" s="112">
        <v>3</v>
      </c>
      <c r="AA68" s="112">
        <v>3</v>
      </c>
      <c r="AB68" s="112">
        <v>4</v>
      </c>
      <c r="AC68" s="112">
        <v>3</v>
      </c>
      <c r="AD68" s="112">
        <v>2</v>
      </c>
      <c r="AE68" s="112">
        <v>4</v>
      </c>
      <c r="AF68" s="112">
        <v>2</v>
      </c>
      <c r="AG68" s="112">
        <v>3</v>
      </c>
      <c r="AH68" s="112">
        <v>3</v>
      </c>
      <c r="AI68" s="112">
        <v>2</v>
      </c>
      <c r="AJ68" s="112">
        <v>3</v>
      </c>
      <c r="AK68" s="112">
        <v>3</v>
      </c>
      <c r="AL68" s="112">
        <v>3</v>
      </c>
      <c r="AM68" s="112">
        <v>3</v>
      </c>
      <c r="AN68" s="112">
        <v>2</v>
      </c>
      <c r="AO68" s="112">
        <v>2</v>
      </c>
      <c r="AP68" s="112">
        <v>2</v>
      </c>
      <c r="AQ68" s="112">
        <v>2</v>
      </c>
      <c r="AR68" s="113">
        <v>2</v>
      </c>
      <c r="AS68" s="113">
        <v>4</v>
      </c>
      <c r="AT68" s="113">
        <v>2</v>
      </c>
      <c r="AU68" s="113">
        <v>3</v>
      </c>
      <c r="AV68" s="113">
        <v>4</v>
      </c>
      <c r="AW68" s="113">
        <v>4</v>
      </c>
      <c r="AX68" s="113">
        <v>2</v>
      </c>
      <c r="AY68" s="113">
        <v>3</v>
      </c>
      <c r="AZ68" s="113">
        <v>3</v>
      </c>
      <c r="BA68" s="113">
        <v>3</v>
      </c>
      <c r="BB68" s="113">
        <v>3</v>
      </c>
      <c r="BC68" s="121"/>
      <c r="BE68" s="114">
        <f t="shared" si="10"/>
        <v>0</v>
      </c>
      <c r="BF68" s="115">
        <f t="shared" si="11"/>
        <v>5</v>
      </c>
      <c r="BG68" s="115">
        <f t="shared" si="12"/>
        <v>29</v>
      </c>
      <c r="BH68" s="115">
        <f t="shared" si="13"/>
        <v>13</v>
      </c>
      <c r="BI68" s="115">
        <f t="shared" si="14"/>
        <v>3</v>
      </c>
      <c r="BJ68" s="115">
        <f t="shared" si="16"/>
        <v>50</v>
      </c>
      <c r="BK68" s="116">
        <f t="shared" si="15"/>
        <v>3</v>
      </c>
      <c r="BL68" s="110"/>
    </row>
  </sheetData>
  <mergeCells count="5">
    <mergeCell ref="B1:AN1"/>
    <mergeCell ref="B3:AO3"/>
    <mergeCell ref="BE3:BK3"/>
    <mergeCell ref="B37:AO37"/>
    <mergeCell ref="BE37:BK37"/>
  </mergeCells>
  <conditionalFormatting sqref="E35:N35">
    <cfRule type="containsText" dxfId="15" priority="24" operator="containsText" text="5">
      <formula>NOT(ISERROR(SEARCH("5",E35)))</formula>
    </cfRule>
    <cfRule type="containsText" dxfId="14" priority="25" operator="containsText" text="4">
      <formula>NOT(ISERROR(SEARCH("4",E35)))</formula>
    </cfRule>
    <cfRule type="containsText" dxfId="13" priority="26" operator="containsText" text="3">
      <formula>NOT(ISERROR(SEARCH("3",E35)))</formula>
    </cfRule>
  </conditionalFormatting>
  <conditionalFormatting sqref="E5:BC28">
    <cfRule type="containsText" dxfId="12" priority="11" operator="containsText" text="5">
      <formula>NOT(ISERROR(SEARCH("5",E5)))</formula>
    </cfRule>
    <cfRule type="containsText" dxfId="11" priority="12" operator="containsText" text="4">
      <formula>NOT(ISERROR(SEARCH("4",E5)))</formula>
    </cfRule>
    <cfRule type="containsText" dxfId="10" priority="13" operator="containsText" text="3">
      <formula>NOT(ISERROR(SEARCH("3",E5)))</formula>
    </cfRule>
  </conditionalFormatting>
  <conditionalFormatting sqref="E5:BC34">
    <cfRule type="containsText" dxfId="9" priority="1" operator="containsText" text="5">
      <formula>NOT(ISERROR(SEARCH("5",E5)))</formula>
    </cfRule>
    <cfRule type="containsText" dxfId="8" priority="2" operator="containsText" text="4">
      <formula>NOT(ISERROR(SEARCH("4",E5)))</formula>
    </cfRule>
    <cfRule type="containsText" dxfId="7" priority="3" operator="containsText" text="3">
      <formula>NOT(ISERROR(SEARCH("3",E5)))</formula>
    </cfRule>
    <cfRule type="containsText" dxfId="6" priority="4" operator="containsText" text="2">
      <formula>NOT(ISERROR(SEARCH("2",E5)))</formula>
    </cfRule>
    <cfRule type="containsText" dxfId="5" priority="5" operator="containsText" text="1">
      <formula>NOT(ISERROR(SEARCH("1",E5)))</formula>
    </cfRule>
  </conditionalFormatting>
  <conditionalFormatting sqref="E39:BC68">
    <cfRule type="containsText" dxfId="4" priority="19" operator="containsText" text="5">
      <formula>NOT(ISERROR(SEARCH("5",E39)))</formula>
    </cfRule>
    <cfRule type="containsText" dxfId="3" priority="20" operator="containsText" text="4">
      <formula>NOT(ISERROR(SEARCH("4",E39)))</formula>
    </cfRule>
    <cfRule type="containsText" dxfId="2" priority="21" operator="containsText" text="3">
      <formula>NOT(ISERROR(SEARCH("3",E39)))</formula>
    </cfRule>
    <cfRule type="containsText" dxfId="1" priority="22" operator="containsText" text="2">
      <formula>NOT(ISERROR(SEARCH("2",E39)))</formula>
    </cfRule>
    <cfRule type="containsText" dxfId="0" priority="23" operator="containsText" text="1">
      <formula>NOT(ISERROR(SEARCH("1",E39)))</formula>
    </cfRule>
  </conditionalFormatting>
  <dataValidations count="2">
    <dataValidation type="list" allowBlank="1" showInputMessage="1" showErrorMessage="1" sqref="E39:BC68 E5:BC34">
      <formula1>"1, 2, 3, 4, 5"</formula1>
    </dataValidation>
    <dataValidation type="list" allowBlank="1" showInputMessage="1" showErrorMessage="1" sqref="E35:BC35">
      <formula1>"1, 2, 3, 4, --"</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30"/>
  <sheetViews>
    <sheetView showGridLines="0" zoomScale="80" zoomScaleNormal="80" workbookViewId="0">
      <selection activeCell="G5" sqref="G5"/>
    </sheetView>
  </sheetViews>
  <sheetFormatPr defaultColWidth="8.85546875" defaultRowHeight="15"/>
  <cols>
    <col min="1" max="2" width="8.85546875" style="18"/>
    <col min="3" max="3" width="4" style="18" bestFit="1" customWidth="1"/>
    <col min="4" max="4" width="16.85546875" style="18" bestFit="1" customWidth="1"/>
    <col min="5" max="9" width="16.7109375" style="18" customWidth="1"/>
    <col min="10" max="10" width="8.85546875" style="18"/>
    <col min="11" max="11" width="23.5703125" style="18" customWidth="1"/>
    <col min="12" max="16384" width="8.85546875" style="18"/>
  </cols>
  <sheetData>
    <row r="1" spans="3:11">
      <c r="C1" s="220" t="s">
        <v>62</v>
      </c>
      <c r="D1" s="220"/>
      <c r="E1" s="220"/>
      <c r="F1" s="220"/>
      <c r="G1" s="220"/>
      <c r="H1" s="220"/>
      <c r="I1" s="220"/>
      <c r="J1" s="220"/>
    </row>
    <row r="2" spans="3:11" ht="15.75" thickBot="1"/>
    <row r="3" spans="3:11">
      <c r="C3" s="27"/>
      <c r="D3" s="28"/>
      <c r="E3" s="28"/>
      <c r="F3" s="28"/>
      <c r="G3" s="28"/>
      <c r="H3" s="28"/>
      <c r="I3" s="28"/>
      <c r="J3" s="29"/>
    </row>
    <row r="4" spans="3:11" ht="16.149999999999999" customHeight="1">
      <c r="C4" s="221" t="s">
        <v>50</v>
      </c>
      <c r="D4" s="30" t="s">
        <v>51</v>
      </c>
      <c r="E4" s="62"/>
      <c r="F4" s="63"/>
      <c r="G4" s="64"/>
      <c r="H4" s="65"/>
      <c r="I4" s="66" t="s">
        <v>97</v>
      </c>
      <c r="J4" s="31"/>
    </row>
    <row r="5" spans="3:11" ht="21.6" customHeight="1">
      <c r="C5" s="221"/>
      <c r="D5" s="30" t="s">
        <v>52</v>
      </c>
      <c r="E5" s="62"/>
      <c r="F5" s="63"/>
      <c r="G5" s="64"/>
      <c r="H5" s="67" t="s">
        <v>98</v>
      </c>
      <c r="I5" s="65"/>
      <c r="J5" s="31"/>
    </row>
    <row r="6" spans="3:11" ht="21.6" customHeight="1">
      <c r="C6" s="221"/>
      <c r="D6" s="30" t="s">
        <v>53</v>
      </c>
      <c r="E6" s="62"/>
      <c r="F6" s="63"/>
      <c r="G6" s="68" t="s">
        <v>99</v>
      </c>
      <c r="H6" s="64"/>
      <c r="I6" s="64"/>
      <c r="J6" s="31"/>
    </row>
    <row r="7" spans="3:11" ht="21.6" customHeight="1">
      <c r="C7" s="221"/>
      <c r="D7" s="30" t="s">
        <v>54</v>
      </c>
      <c r="E7" s="69"/>
      <c r="F7" s="70" t="s">
        <v>100</v>
      </c>
      <c r="G7" s="63"/>
      <c r="H7" s="63"/>
      <c r="I7" s="63"/>
      <c r="J7" s="31"/>
    </row>
    <row r="8" spans="3:11" ht="21.6" customHeight="1">
      <c r="C8" s="221"/>
      <c r="D8" s="30" t="s">
        <v>55</v>
      </c>
      <c r="E8" s="71" t="s">
        <v>101</v>
      </c>
      <c r="F8" s="69"/>
      <c r="G8" s="62"/>
      <c r="H8" s="62"/>
      <c r="I8" s="62"/>
      <c r="J8" s="31"/>
    </row>
    <row r="9" spans="3:11" ht="21.6" customHeight="1">
      <c r="C9" s="32"/>
      <c r="D9" s="33"/>
      <c r="E9" s="30" t="s">
        <v>56</v>
      </c>
      <c r="F9" s="30" t="s">
        <v>57</v>
      </c>
      <c r="G9" s="30" t="s">
        <v>58</v>
      </c>
      <c r="H9" s="30" t="s">
        <v>61</v>
      </c>
      <c r="I9" s="30" t="s">
        <v>59</v>
      </c>
      <c r="J9" s="31"/>
    </row>
    <row r="10" spans="3:11" ht="21.6" customHeight="1" thickBot="1">
      <c r="C10" s="34"/>
      <c r="D10" s="35"/>
      <c r="E10" s="222" t="s">
        <v>60</v>
      </c>
      <c r="F10" s="222"/>
      <c r="G10" s="222"/>
      <c r="H10" s="222"/>
      <c r="I10" s="222"/>
      <c r="J10" s="36"/>
    </row>
    <row r="11" spans="3:11" ht="15.75" thickBot="1"/>
    <row r="12" spans="3:11" ht="21.4" customHeight="1">
      <c r="D12" s="19"/>
      <c r="E12" s="20"/>
      <c r="G12" s="219" t="s">
        <v>103</v>
      </c>
      <c r="H12" s="219"/>
      <c r="I12" s="219"/>
      <c r="J12" s="219"/>
      <c r="K12" s="37"/>
    </row>
    <row r="13" spans="3:11">
      <c r="D13" s="223" t="s">
        <v>102</v>
      </c>
      <c r="E13" s="224"/>
      <c r="G13" s="219"/>
      <c r="H13" s="219"/>
      <c r="I13" s="219"/>
      <c r="J13" s="219"/>
      <c r="K13" s="37"/>
    </row>
    <row r="14" spans="3:11">
      <c r="D14" s="21"/>
      <c r="E14" s="22"/>
      <c r="G14" s="219"/>
      <c r="H14" s="219"/>
      <c r="I14" s="219"/>
      <c r="J14" s="219"/>
      <c r="K14" s="37"/>
    </row>
    <row r="15" spans="3:11" ht="15.4" customHeight="1">
      <c r="D15" s="21"/>
      <c r="E15" s="22"/>
      <c r="G15" s="219"/>
      <c r="H15" s="219"/>
      <c r="I15" s="219"/>
      <c r="J15" s="219"/>
      <c r="K15" s="37"/>
    </row>
    <row r="16" spans="3:11" ht="22.5" customHeight="1">
      <c r="D16" s="72" t="s">
        <v>59</v>
      </c>
      <c r="E16" s="22"/>
      <c r="G16" s="219"/>
      <c r="H16" s="219"/>
      <c r="I16" s="219"/>
      <c r="J16" s="219"/>
      <c r="K16" s="37"/>
    </row>
    <row r="17" spans="4:11" ht="18" customHeight="1">
      <c r="D17" s="72"/>
      <c r="E17" s="22"/>
      <c r="G17" s="37"/>
      <c r="H17" s="37"/>
      <c r="I17" s="37"/>
      <c r="J17" s="37"/>
      <c r="K17" s="37"/>
    </row>
    <row r="18" spans="4:11" ht="27" customHeight="1">
      <c r="D18" s="72"/>
      <c r="E18" s="22"/>
      <c r="G18" s="219" t="s">
        <v>104</v>
      </c>
      <c r="H18" s="219"/>
      <c r="I18" s="219"/>
      <c r="J18" s="219"/>
      <c r="K18" s="37"/>
    </row>
    <row r="19" spans="4:11">
      <c r="D19" s="72" t="s">
        <v>61</v>
      </c>
      <c r="E19" s="22"/>
      <c r="G19" s="219"/>
      <c r="H19" s="219"/>
      <c r="I19" s="219"/>
      <c r="J19" s="219"/>
      <c r="K19" s="37"/>
    </row>
    <row r="20" spans="4:11" ht="15.4" customHeight="1">
      <c r="D20" s="72"/>
      <c r="E20" s="22"/>
      <c r="G20" s="219"/>
      <c r="H20" s="219"/>
      <c r="I20" s="219"/>
      <c r="J20" s="219"/>
      <c r="K20" s="37"/>
    </row>
    <row r="21" spans="4:11">
      <c r="D21" s="72"/>
      <c r="E21" s="22"/>
      <c r="G21" s="219"/>
      <c r="H21" s="219"/>
      <c r="I21" s="219"/>
      <c r="J21" s="219"/>
      <c r="K21" s="37"/>
    </row>
    <row r="22" spans="4:11">
      <c r="D22" s="72" t="s">
        <v>58</v>
      </c>
      <c r="E22" s="22"/>
      <c r="G22" s="219"/>
      <c r="H22" s="219"/>
      <c r="I22" s="219"/>
      <c r="J22" s="219"/>
      <c r="K22" s="37"/>
    </row>
    <row r="23" spans="4:11">
      <c r="D23" s="72"/>
      <c r="E23" s="22"/>
      <c r="G23" s="219"/>
      <c r="H23" s="219"/>
      <c r="I23" s="219"/>
      <c r="J23" s="219"/>
      <c r="K23" s="37"/>
    </row>
    <row r="24" spans="4:11" ht="15.4" customHeight="1">
      <c r="D24" s="72"/>
      <c r="E24" s="22"/>
      <c r="G24" s="219"/>
      <c r="H24" s="219"/>
      <c r="I24" s="219"/>
      <c r="J24" s="219"/>
      <c r="K24" s="37"/>
    </row>
    <row r="25" spans="4:11">
      <c r="D25" s="72" t="s">
        <v>57</v>
      </c>
      <c r="E25" s="22"/>
      <c r="G25" s="219"/>
      <c r="H25" s="219"/>
      <c r="I25" s="219"/>
      <c r="J25" s="219"/>
      <c r="K25" s="37"/>
    </row>
    <row r="26" spans="4:11">
      <c r="D26" s="72"/>
      <c r="E26" s="22"/>
      <c r="G26" s="219"/>
      <c r="H26" s="219"/>
      <c r="I26" s="219"/>
      <c r="J26" s="219"/>
      <c r="K26" s="37"/>
    </row>
    <row r="27" spans="4:11">
      <c r="D27" s="72"/>
      <c r="E27" s="22"/>
      <c r="G27" s="219"/>
      <c r="H27" s="219"/>
      <c r="I27" s="219"/>
      <c r="J27" s="219"/>
      <c r="K27" s="37"/>
    </row>
    <row r="28" spans="4:11" ht="21.75" customHeight="1">
      <c r="D28" s="72" t="s">
        <v>56</v>
      </c>
      <c r="E28" s="22"/>
      <c r="G28" s="219"/>
      <c r="H28" s="219"/>
      <c r="I28" s="219"/>
      <c r="J28" s="219"/>
      <c r="K28" s="37"/>
    </row>
    <row r="29" spans="4:11" ht="15.75" thickBot="1">
      <c r="D29" s="23"/>
      <c r="E29" s="24"/>
      <c r="H29" s="37"/>
      <c r="I29" s="37"/>
      <c r="J29" s="37"/>
      <c r="K29" s="37"/>
    </row>
    <row r="30" spans="4:11">
      <c r="H30" s="37"/>
      <c r="I30" s="37"/>
      <c r="J30" s="37"/>
      <c r="K30" s="37"/>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Doküman Hakkında</vt:lpstr>
      <vt:lpstr>Tanımlamalar</vt:lpstr>
      <vt:lpstr>Risk Kayıt ve İlave Risk Yön.</vt:lpstr>
      <vt:lpstr>Katılımcı Değerlendirmeleri</vt:lpstr>
      <vt:lpstr>Risk Haritası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BARU</cp:lastModifiedBy>
  <cp:lastPrinted>2014-01-07T09:44:08Z</cp:lastPrinted>
  <dcterms:created xsi:type="dcterms:W3CDTF">2013-12-08T20:03:40Z</dcterms:created>
  <dcterms:modified xsi:type="dcterms:W3CDTF">2025-04-10T10:47:53Z</dcterms:modified>
</cp:coreProperties>
</file>