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65" activeTab="2"/>
  </bookViews>
  <sheets>
    <sheet name="2016-2017 yılına ait Hesaplama" sheetId="1" r:id="rId1"/>
    <sheet name="2017-2018 yılı Hesaplama Bil." sheetId="4" r:id="rId2"/>
    <sheet name="2018-2019 Yılı Hesaplama" sheetId="5" r:id="rId3"/>
  </sheets>
  <definedNames>
    <definedName name="_xlnm._FilterDatabase" localSheetId="0" hidden="1">'2016-2017 yılına ait Hesaplama'!$A$2:$K$16</definedName>
  </definedNames>
  <calcPr calcId="162913"/>
</workbook>
</file>

<file path=xl/calcChain.xml><?xml version="1.0" encoding="utf-8"?>
<calcChain xmlns="http://schemas.openxmlformats.org/spreadsheetml/2006/main">
  <c r="F32" i="5" l="1"/>
  <c r="G32" i="5" s="1"/>
  <c r="H32" i="5" s="1"/>
  <c r="F31" i="5"/>
  <c r="F30" i="5"/>
  <c r="G30" i="5" s="1"/>
  <c r="H30" i="5" s="1"/>
  <c r="F29" i="5"/>
  <c r="G29" i="5" s="1"/>
  <c r="H29" i="5" s="1"/>
  <c r="F28" i="5"/>
  <c r="G28" i="5" s="1"/>
  <c r="H28" i="5" s="1"/>
  <c r="F27" i="5"/>
  <c r="G27" i="5" s="1"/>
  <c r="H27" i="5" s="1"/>
  <c r="G26" i="5"/>
  <c r="H26" i="5" s="1"/>
  <c r="F26" i="5"/>
  <c r="F25" i="5"/>
  <c r="G25" i="5" s="1"/>
  <c r="H25" i="5" s="1"/>
  <c r="F24" i="5"/>
  <c r="G24" i="5" s="1"/>
  <c r="H24" i="5" s="1"/>
  <c r="F23" i="5"/>
  <c r="G23" i="5" s="1"/>
  <c r="H23" i="5" s="1"/>
  <c r="F22" i="5"/>
  <c r="G22" i="5" s="1"/>
  <c r="H22" i="5" s="1"/>
  <c r="F21" i="5"/>
  <c r="G21" i="5" s="1"/>
  <c r="H21" i="5" s="1"/>
  <c r="G20" i="5"/>
  <c r="H20" i="5" s="1"/>
  <c r="F20" i="5"/>
  <c r="F19" i="5"/>
  <c r="G19" i="5" s="1"/>
  <c r="H19" i="5" s="1"/>
  <c r="F11" i="5" l="1"/>
  <c r="G11" i="5" s="1"/>
  <c r="F10" i="5"/>
  <c r="F9" i="5"/>
  <c r="F8" i="5"/>
  <c r="F7" i="5"/>
  <c r="F6" i="5"/>
  <c r="F5" i="5"/>
  <c r="F4" i="5"/>
  <c r="F3" i="5"/>
  <c r="G5" i="5" l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G4" i="5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G9" i="5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G3" i="5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G5" i="1"/>
  <c r="G6" i="1"/>
  <c r="G7" i="1"/>
  <c r="G8" i="1"/>
  <c r="G9" i="1"/>
  <c r="G10" i="1"/>
  <c r="G11" i="1"/>
  <c r="G12" i="1"/>
  <c r="G13" i="1"/>
  <c r="G14" i="1"/>
  <c r="G16" i="1"/>
  <c r="H4" i="4"/>
  <c r="H5" i="4"/>
  <c r="H6" i="4"/>
  <c r="H7" i="4"/>
  <c r="H8" i="4"/>
  <c r="H9" i="4"/>
  <c r="H10" i="4"/>
  <c r="H11" i="4"/>
  <c r="H12" i="4"/>
  <c r="H13" i="4"/>
  <c r="H14" i="4"/>
  <c r="H16" i="4"/>
  <c r="H3" i="4"/>
  <c r="G4" i="1"/>
  <c r="G3" i="1"/>
  <c r="F4" i="4" l="1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F16" i="4"/>
  <c r="G16" i="4" s="1"/>
  <c r="F3" i="4"/>
  <c r="G3" i="4" s="1"/>
  <c r="F14" i="1" l="1"/>
  <c r="F6" i="1" l="1"/>
  <c r="F4" i="1" l="1"/>
  <c r="F16" i="1"/>
  <c r="F7" i="1"/>
  <c r="F3" i="1"/>
  <c r="F5" i="1"/>
  <c r="F8" i="1"/>
  <c r="F10" i="1"/>
  <c r="F12" i="1"/>
  <c r="F9" i="1"/>
  <c r="F11" i="1"/>
  <c r="F13" i="1"/>
</calcChain>
</file>

<file path=xl/sharedStrings.xml><?xml version="1.0" encoding="utf-8"?>
<sst xmlns="http://schemas.openxmlformats.org/spreadsheetml/2006/main" count="624" uniqueCount="117">
  <si>
    <t>YILDIRIM BEYAZIT ÜNİVERSİTESİ/MESLEK YÜKSEKOKULU/
PAZARLAMA VE DIŞ TİCARET BÖLÜMÜ/
HALKLA İLİŞKİLER VE TANITIM PR. (%25 BURSLU)/</t>
  </si>
  <si>
    <t>Gamze Nur 
GÜLER</t>
  </si>
  <si>
    <t>İKTİSADİ ve İDARİ BİLİMLER FAKÜLTESİ/
SİYASET BİLİMİ ve KAMU YÖNETİMİ</t>
  </si>
  <si>
    <t>GAZİANTEP ÜNİVERSİTESİ/İKTİSADİ VE İDARİ BİLİMLER FAKÜLTESİ/
SİYASET BİLİMİ VE KAMU YÖNETİMİ BÖLÜMÜ/
SİYASET BİLİMİ VE KAMU YÖNETİMİ PR. (%25 BURSLU)/</t>
  </si>
  <si>
    <t>İKTİSADİ ve İDARİ BİLİMLER FAKÜLTESİ/
SİYASET BİLİMİ ve KAMU YÖNETİMİ(İ.Ö.)</t>
  </si>
  <si>
    <t>Hülya SATILMIŞ</t>
  </si>
  <si>
    <t>İKTİSADİ ve İDARİ BİLİMLER FAKÜLTESİ/
İKTİSAT(İ.Ö.)</t>
  </si>
  <si>
    <t>YILDIRIM BEYAZIT ÜNİVERSİTESİ/SİYASAL BİLGİLER FAKÜLTESİ/
İKTİSAT PR. (%50 BURSLU)/</t>
  </si>
  <si>
    <t>Hilal Nur MERAL</t>
  </si>
  <si>
    <t>MESLEK YÜKSEKOKULU/
HALKLA İLİŞKİLER ve TANITIM (İ.Ö.)</t>
  </si>
  <si>
    <t>EĞİTİM FAKÜLTESİ/
İLKÖĞRETİM MATEMATİK ÖĞRETMENLİĞİ</t>
  </si>
  <si>
    <t>GAZİANTEP ÜNİVERSİTESİ/GAZİANTEP EĞİTİM FAKÜLTESİ/
MATEMATİK VE FEN BİLİMLERİ EĞİTİMİ BÖLÜMÜ/
İLKÖĞRETİM MATEMATİK ÖĞRETMENLİĞİ PR. 
(%50 BURSLU)/</t>
  </si>
  <si>
    <t>İSTANBUL MEDENİYET ÜNİVERSİTESİ/EDEBİYAT FAKÜLTESİ/
TÜRK DİLİ VE EDEBİYATI BÖLÜMÜ/TÜRK DİLİ VE EDEBİYATI PR. 
(%50 BURSLU)/</t>
  </si>
  <si>
    <t>ERCİYES ÜNİVERSİTESİ/İKTİSADİ VE İDARİ BİLİMLER FAKÜLTESİ/İKTİSAT BÖLÜMÜ/İŞLETME PR. (%50 BURSLU)/</t>
  </si>
  <si>
    <t>SELÇUK ÜNİVERSİTESİ/İKTİSADİ VE İDARİ BİLİMLER FAKÜLTESİ/
İŞLETME BÖLÜMÜ/İŞLETME PR. (%50 BURSLU)/</t>
  </si>
  <si>
    <t>İSTANBUL ÜNİVERSİTESİ/MÜHENDİSLİK FAKÜLTESİ/
ÇEVRE MÜHENDİSLİĞİ BÖLÜMÜ/
ÇEVRE MÜHENDİSLİĞİ PR. (İNGİLİZCE) (%50 BURSLU)/</t>
  </si>
  <si>
    <t>SELÇUK ÜNİVERSİTESİ/EREĞLİ EĞİTİM FAKÜLTESİ/
İLKÖĞRETİM BÖLÜMÜ/
İLKÖĞRETİM MATEMATİK ÖĞRETMENLİĞİ PR. (%50 BURSLU)/</t>
  </si>
  <si>
    <t>BURSA TEKNİK ÜNİVERSİTESİ/DOĞA BİLİMLERİ, MİMARLIK VE MÜHENDİSLİK FAKÜLTESİ/
İNŞAAT MÜHENDİSLİĞİ BÖLÜMÜ/
İNŞAAT MÜHENDİSLİĞİ PR. (%50 BURSLU)/</t>
  </si>
  <si>
    <t>YILDIRIM BEYAZIT ÜNİVERSİTESİ/MÜHENDİSLİK VE DOĞA BİLİMLERİ FAKÜLTESİ/
İNŞAAT MÜHENDİSLİĞİ BÖLÜMÜ/
İNŞAAT MÜHENDİSLİĞİ PR. (ÜCRETLİ)/</t>
  </si>
  <si>
    <t>GAZİANTEP ÜNİVERSİTESİ/İKTİSADİ VE İDARİ BİLİMLER FAKÜLTESİ/
SİYASET BİLİMİ VE KAMU YÖNETİMİ BÖLÜMÜ/
SİYASET BİLİMİ VE KAMU YÖNETİMİ PR. (TAM BURSLU)/</t>
  </si>
  <si>
    <t>GAZİANTEP ÜNİVERSİTESİ/GAZİANTEP EĞİTİM FAKÜLTESİ/MATEMATİK VE FEN BİLİMLERİ EĞİTİMİ BÖLÜMÜ/İLKÖĞRETİM MATEMATİK ÖĞRETMENLİĞİ PR. 
(%25 BURSLU)/</t>
  </si>
  <si>
    <t>Esra ALEMDAR</t>
  </si>
  <si>
    <t>EDEBİYAT FAKÜLTESİ/
TÜRK DİLİ ve EDEBİYATI PR.(İ.Ö.)</t>
  </si>
  <si>
    <t>Halis KIRMIZITAŞ</t>
  </si>
  <si>
    <t>İKTİSADİ ve İDARİ BİLİMLER FAKÜLTESİ/
İŞLETME(İ.Ö.)</t>
  </si>
  <si>
    <t xml:space="preserve"> Hicran ERENULUĞ</t>
  </si>
  <si>
    <t>İKTİSADİ ve İDARİ BİLİMLER FAKÜLTESİ/
İŞLETME</t>
  </si>
  <si>
    <t>MÜHENDİSLİK FAKÜLTESİ/
ÇEVRE MÜHENDİSLİĞİ PR.</t>
  </si>
  <si>
    <t>Münire TUNCER</t>
  </si>
  <si>
    <t>Cem TUHAN</t>
  </si>
  <si>
    <t>MÜHENDİSLİK FAKÜLTESİ/
İNŞAAT MÜHENDİSLİĞİ PR.(İ.Ö.)</t>
  </si>
  <si>
    <t>Cem DEMİRTAŞ</t>
  </si>
  <si>
    <t>Zekiye YILMAZ</t>
  </si>
  <si>
    <t>ULUDAĞ ÜNİVERSİTESİ/MÜHENDİSLİK FAKÜLTESİ/İNŞAAT MÜHENDİSLİĞİ BÖLÜMÜ/İNŞAAT MÜHENDİSLİĞİ PR./</t>
  </si>
  <si>
    <t>İSTANBUL MEDENİYET ÜNİVERSİTESİ/EDEBİYAT FAKÜLTESİ/TÜRK DİLİ VE EDEBİYATI BÖLÜMÜ/TÜRK DİLİ VE EDEBİYATI PR./</t>
  </si>
  <si>
    <t>ERCİYES ÜNİVERSİTESİ/İKTİSADİ VE İDARİ BİLİMLER FAKÜLTESİ/İŞLETME BÖLÜMÜ/İŞLETME PR./</t>
  </si>
  <si>
    <t>NECMETTİN ERBAKAN ÜNİVERSİTESİ/AHMET KELEŞOĞLU EĞİTİM FAKÜLTESİ/MATEMATİK VE FEN BİLİMLERİ EĞİTİMİ BÖLÜMÜ/İLKÖĞRETİM MATEMATİK ÖĞRETMENLİĞİ PR./</t>
  </si>
  <si>
    <t>İhsan Eren 
ÖZKAYNAK</t>
  </si>
  <si>
    <t>GAZİANTEP ÜNİVERSİTESİ/GAZİANTEP EĞİTİM FAKÜLTESİ/MATEMATİK VE FEN BİLİMLERİ EĞİTİMİ BÖLÜMÜ/İLKÖĞRETİM MATEMATİK ÖĞRETMENLİĞİ PR.</t>
  </si>
  <si>
    <t>YILDIZ TEKNİK ÜNİVERSİTESİ/İNŞAAT FAKÜLTESİ/ÇEVRE MÜHENDİSLİĞİ BÖLÜMÜ/ÇEVRE MÜHENDİSLİĞİ PR.</t>
  </si>
  <si>
    <t>YILDIRIM BEYAZIT ÜNİVERSİTESİ/MÜHENDİSLİK VE DOĞA BİLİMLERİ FAKÜLTESİ/İNŞAAT MÜHENDİSLİĞİ BÖLÜMÜ/İNŞAAT MÜHENDİSLİĞİ PR. (ÜCRETLİ)</t>
  </si>
  <si>
    <t>GAZİ ÜNİVERSİTESİ/İKTİSADİ VE İDARİ BİLİMLER FAKÜLTESİ/İKTİSAT BÖLÜMÜ/İKTİSAT PR.</t>
  </si>
  <si>
    <t>MESLEK YÜKSEKOKULU/ HALKLA İLİŞKİLER ve TANITIM</t>
  </si>
  <si>
    <t>YILDIRIM BEYAZIT ÜNİVERSİTESİ/MESLEK YÜKSEKOKULU/
PAZARLAMA VE DIŞ TİCARET BÖLÜMÜ/HALKLA İLİŞKİLER VE TANITIM PR. (%25 BURSLU)/</t>
  </si>
  <si>
    <t>Yavuz DEDE</t>
  </si>
  <si>
    <t>TAM BURSLU</t>
  </si>
  <si>
    <t>YILDIRIM BEYAZIT ÜNİVERSİTEİS/MESLEK YÜKSEKOKULU/PAZARLAMAM VE DIŞ TİCARET BÖLÜMÜ/HALKLA İLŞKİLER VE TANITIM PR. (%25 BURSLU)</t>
  </si>
  <si>
    <t>Koordinatör üniversite</t>
  </si>
  <si>
    <t>Adı soyadı</t>
  </si>
  <si>
    <t>Bartın Üniversitesinde yerleştiği program</t>
  </si>
  <si>
    <t>Özel öğrenci statüsünde eğitim aldığı üniversite</t>
  </si>
  <si>
    <r>
      <rPr>
        <b/>
        <sz val="11"/>
        <color rgb="FFFF0000"/>
        <rFont val="Arial Narrow"/>
        <family val="2"/>
        <charset val="162"/>
      </rPr>
      <t>*</t>
    </r>
    <r>
      <rPr>
        <b/>
        <sz val="11"/>
        <rFont val="Arial Narrow"/>
        <family val="2"/>
        <charset val="162"/>
      </rPr>
      <t>YÖKSİS duyurusunda yer alan
2016-2017 akademik yılı öğrenim ücreti</t>
    </r>
  </si>
  <si>
    <t>**Öğrencilerin bursluluk oranları düşüldükten sonra hesaplanan ücretlerdir.</t>
  </si>
  <si>
    <t xml:space="preserve"> 667 Sayılı KHK kapsamında kapatılan vakıf yükseköğretim kurumları öğrencilerinden ÖSYM tarafından BARTIN ÜNİVERSİTESİNE yerleştirilenlerin 2016-2017 akademik yılı öğrenim ücretleri</t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</si>
  <si>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akademik yılı Güz döneminde ödeyeceği öğrenim ücreti tutarı </t>
    </r>
    <r>
      <rPr>
        <b/>
        <i/>
        <sz val="11"/>
        <color theme="1"/>
        <rFont val="Arial Narrow"/>
        <family val="2"/>
        <charset val="162"/>
      </rPr>
      <t>(Ekim-Kasım-Aralık ayına ait ilk 3 taksit toplamı)</t>
    </r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</si>
  <si>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akdemik yılı Bahar döneminde 4. taksitin ödeneceği öğrenim ücreti miktarı
(01-20 Ocak 2017 tarihleri arasında ödenecektir.)   
</t>
    </r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</si>
  <si>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akademik yılı Bahar döneminde 5. taksitin ödeneceği öğrenim ücreti miktarı
(01-20 Şubat 2017 tarihleri arasında ödenecektir.)   
</t>
    </r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</si>
  <si>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akademik yılı Bahar döneminde 6. taksitin ödeneceği öğrenim ücreti miktarı
(01-20 Mart 2017 tarihleri arasında ödenecektir.)   
</t>
    </r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</si>
  <si>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akademik yılı Bahar döneminde 7. taksitin ödeneceği öğrenim ücreti miktarı
(01-20 Nisan 2017 tarihleri arasında ödenecektir.)   
</t>
    </r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</si>
  <si>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akademik yılı Bahar döneminde 8. taksitin ödeneceği öğrenim ücreti miktarı
(01-20 Mayıs 2017 tarihleri arasında ödenecektir.)   
</t>
    </r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</si>
  <si>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 xml:space="preserve">2016-2017 akademik yılı Bahar döneminde 9. taksitin ödeneceği öğrenim ücreti miktarı
(01-20 Haziran 2017 tarihleri arasında ödenecektir.)   
</t>
    </r>
  </si>
  <si>
    <t xml:space="preserve"> 
SELÇUK ÜNİVERSİTESİ/İKTİSADİ VE İDARİ BİLİMLER FAKÜLTESİ/İŞLETME BÖLÜMÜ/İŞLETME PR./</t>
  </si>
  <si>
    <t>Kübra
 ELBAŞ</t>
  </si>
  <si>
    <t xml:space="preserve">GAZİANTEP ÜNİVERSİTESİ/İKTİSADİ VE İDARİ BİLİMLER FAKÜLTESİ/
SİYASET BİLİMİ VE KAMU YÖNETİMİ BÖLÜMÜ/
SİYASET BİLİMİ VE KAMU YÖNETİMİ PR. </t>
  </si>
  <si>
    <t>*Yükseköğretim Kurulu Başkanlığının 29/11/2016 tarihli ve 75463 sayılı yazısına istinaden oluşturulmuştur. Bursluluk oranları düşülmemiştir.</t>
  </si>
  <si>
    <r>
      <rPr>
        <b/>
        <sz val="11"/>
        <color rgb="FFFF0000"/>
        <rFont val="Arial Narrow"/>
        <family val="2"/>
        <charset val="162"/>
      </rPr>
      <t>**</t>
    </r>
    <r>
      <rPr>
        <b/>
        <sz val="11"/>
        <color theme="1"/>
        <rFont val="Arial Narrow"/>
        <family val="2"/>
        <charset val="162"/>
      </rPr>
      <t>Öğrencinin
bursluluk oranı düşüldükten sonra ödenecek 2016-2017 akademik yılı öğrenim  ücreti</t>
    </r>
  </si>
  <si>
    <t>Refia ÖZDEMİR</t>
  </si>
  <si>
    <t>Ocak</t>
  </si>
  <si>
    <t>Şubat</t>
  </si>
  <si>
    <t>Mart</t>
  </si>
  <si>
    <t xml:space="preserve"> 667 Sayılı KHK kapsamında kapatılan vakıf yükseköğretim kurumları öğrencilerinden ÖSYM tarafından BARTIN ÜNİVERSİTESİNE yerleştirilenlerin 2017-2018 akademik yılı öğrenim ücretleri</t>
  </si>
  <si>
    <r>
      <rPr>
        <b/>
        <sz val="8"/>
        <color rgb="FFFF0000"/>
        <rFont val="Arial Narrow"/>
        <family val="2"/>
        <charset val="162"/>
      </rPr>
      <t>*</t>
    </r>
    <r>
      <rPr>
        <b/>
        <sz val="8"/>
        <rFont val="Arial Narrow"/>
        <family val="2"/>
        <charset val="162"/>
      </rPr>
      <t>YÖKSİS duyurusunda yer alan
2017-2018 akademik yılı öğrenim ücreti</t>
    </r>
  </si>
  <si>
    <t>*YÖKSİS duyurusunda yer alan
2016-2017 akademik yılı öğrenim ücreti</t>
  </si>
  <si>
    <t>Aralık</t>
  </si>
  <si>
    <t>Nisan</t>
  </si>
  <si>
    <t>Mayıs</t>
  </si>
  <si>
    <r>
      <rPr>
        <b/>
        <sz val="8"/>
        <color rgb="FFFF0000"/>
        <rFont val="Arial Narrow"/>
        <family val="2"/>
        <charset val="162"/>
      </rPr>
      <t>**</t>
    </r>
    <r>
      <rPr>
        <b/>
        <sz val="8"/>
        <color theme="1"/>
        <rFont val="Arial Narrow"/>
        <family val="2"/>
        <charset val="162"/>
      </rPr>
      <t>Öğrencinin
bursluluk oranı düşüldükten sonra ödenecek 2017-2018 akademik yılı öğrenim  ücreti</t>
    </r>
  </si>
  <si>
    <t>MEZUN</t>
  </si>
  <si>
    <t>Ödenecek Aylık Taksit Miktarı</t>
  </si>
  <si>
    <t>Kayıt Dondurma</t>
  </si>
  <si>
    <t>ÖDENDİ</t>
  </si>
  <si>
    <t>1. 2. ve 3.TAKSİT 
ÖDENDİ</t>
  </si>
  <si>
    <t>4.TAKSİTÖDENDİ</t>
  </si>
  <si>
    <t>5.TAKSİTÖDENDİ</t>
  </si>
  <si>
    <t>6.TAKSİTÖDENDİ</t>
  </si>
  <si>
    <t>7.TAKSİTÖDENDİ</t>
  </si>
  <si>
    <t>8.TAKSİTÖDENDİ</t>
  </si>
  <si>
    <t>9.TAKSİTÖDENDİ</t>
  </si>
  <si>
    <t>ÖDENMEDİ</t>
  </si>
  <si>
    <t xml:space="preserve">Eylül
</t>
  </si>
  <si>
    <t xml:space="preserve">Ekim
</t>
  </si>
  <si>
    <t xml:space="preserve">Kasım
</t>
  </si>
  <si>
    <t>8.TAKSİT ÖDENDİ</t>
  </si>
  <si>
    <t>7.TAKSİT ÖDENDİ</t>
  </si>
  <si>
    <t>6.TAKSİT ÖDENDİ</t>
  </si>
  <si>
    <t>5.TAKSİT ÖDENDİ</t>
  </si>
  <si>
    <t>4.TAKSİT ÖDENDİ</t>
  </si>
  <si>
    <t>9.TAKSİT ÖDENDİ</t>
  </si>
  <si>
    <r>
      <t xml:space="preserve">EKSİK ÖDENDİ 
</t>
    </r>
    <r>
      <rPr>
        <sz val="16"/>
        <color rgb="FFFF0000"/>
        <rFont val="Arial Narrow"/>
        <family val="2"/>
        <charset val="162"/>
      </rPr>
      <t>(972,61 TL)</t>
    </r>
  </si>
  <si>
    <t>ÖDENDi</t>
  </si>
  <si>
    <t>EKSİK ÖDENDİ 
(1.055,00)</t>
  </si>
  <si>
    <t>İlişik Kestirmiş</t>
  </si>
  <si>
    <r>
      <rPr>
        <b/>
        <sz val="8"/>
        <color rgb="FFFF0000"/>
        <rFont val="Arial Narrow"/>
        <family val="2"/>
        <charset val="162"/>
      </rPr>
      <t>***</t>
    </r>
    <r>
      <rPr>
        <b/>
        <sz val="8"/>
        <color theme="1"/>
        <rFont val="Arial Narrow"/>
        <family val="2"/>
        <charset val="162"/>
      </rPr>
      <t>İlişik Kestirmiş</t>
    </r>
  </si>
  <si>
    <r>
      <rPr>
        <b/>
        <sz val="8"/>
        <color rgb="FFFF0000"/>
        <rFont val="Arial Narrow"/>
        <family val="2"/>
        <charset val="162"/>
      </rPr>
      <t>****</t>
    </r>
    <r>
      <rPr>
        <b/>
        <sz val="8"/>
        <color theme="1"/>
        <rFont val="Arial Narrow"/>
        <family val="2"/>
        <charset val="162"/>
      </rPr>
      <t>İlişik Kestirmiş</t>
    </r>
  </si>
  <si>
    <t xml:space="preserve">*** Öğrencinin geçen yıldan 3.089,50 TL devir bakiyesi vardır. Bunun 1.154,82 TL si bu aya yansıtılmıştır. </t>
  </si>
  <si>
    <t xml:space="preserve">****Öğrencinin geçen yıldan 3.089,50 TL devir bakiyesi vardır. Devir bakiyeden geriye kalan tutar bu aydan düşülmüştür. </t>
  </si>
  <si>
    <t>Mezun</t>
  </si>
  <si>
    <t xml:space="preserve">ÖDENDİ </t>
  </si>
  <si>
    <t xml:space="preserve"> 667 Sayılı KHK kapsamında kapatılan vakıf yükseköğretim kurumları öğrencilerinden ÖSYM tarafından BARTIN ÜNİVERSİTESİNE yerleştirilenlerin 2018-2019 akademik yılı öğrenim ücretleri</t>
  </si>
  <si>
    <r>
      <rPr>
        <b/>
        <sz val="10"/>
        <color rgb="FFFF0000"/>
        <rFont val="Arial Narrow"/>
        <family val="2"/>
        <charset val="162"/>
      </rPr>
      <t>*</t>
    </r>
    <r>
      <rPr>
        <b/>
        <sz val="10"/>
        <rFont val="Arial Narrow"/>
        <family val="2"/>
        <charset val="162"/>
      </rPr>
      <t>YÖKSİS duyurusunda yer alan
2017-2018 akademik yılı öğrenim ücreti</t>
    </r>
  </si>
  <si>
    <r>
      <rPr>
        <b/>
        <sz val="10"/>
        <color rgb="FFFF0000"/>
        <rFont val="Arial Narrow"/>
        <family val="2"/>
        <charset val="162"/>
      </rPr>
      <t>*</t>
    </r>
    <r>
      <rPr>
        <b/>
        <sz val="10"/>
        <rFont val="Arial Narrow"/>
        <family val="2"/>
        <charset val="162"/>
      </rPr>
      <t>YÖKSİS duyurusunda yer alan
2018-2019 akademik yılı öğrenim ücreti</t>
    </r>
  </si>
  <si>
    <r>
      <rPr>
        <b/>
        <sz val="10"/>
        <color rgb="FFFF0000"/>
        <rFont val="Arial Narrow"/>
        <family val="2"/>
        <charset val="162"/>
      </rPr>
      <t>**</t>
    </r>
    <r>
      <rPr>
        <b/>
        <sz val="10"/>
        <color theme="1"/>
        <rFont val="Arial Narrow"/>
        <family val="2"/>
        <charset val="162"/>
      </rPr>
      <t>Öğrencinin
bursluluk oranı düşüldükten sonra ödenecek 2018-2019 akademik yılı öğrenim  ücreti</t>
    </r>
  </si>
  <si>
    <r>
      <rPr>
        <b/>
        <sz val="10"/>
        <color rgb="FFFF0000"/>
        <rFont val="Arial Narrow"/>
        <family val="2"/>
        <charset val="162"/>
      </rPr>
      <t>**</t>
    </r>
    <r>
      <rPr>
        <b/>
        <sz val="10"/>
        <color theme="1"/>
        <rFont val="Arial Narrow"/>
        <family val="2"/>
        <charset val="162"/>
      </rPr>
      <t>Öğrencinin
bursluluk oranı düşüldükten sonra ödenecek 2017-2018 akademik yılı öğrenim  ücreti</t>
    </r>
  </si>
  <si>
    <r>
      <rPr>
        <b/>
        <sz val="10"/>
        <color rgb="FFFF0000"/>
        <rFont val="Arial Narrow"/>
        <family val="2"/>
        <charset val="162"/>
      </rPr>
      <t>***</t>
    </r>
    <r>
      <rPr>
        <b/>
        <sz val="10"/>
        <color theme="1"/>
        <rFont val="Arial Narrow"/>
        <family val="2"/>
        <charset val="162"/>
      </rPr>
      <t>İlişik Kestirmiş</t>
    </r>
  </si>
  <si>
    <r>
      <rPr>
        <b/>
        <sz val="10"/>
        <color rgb="FFFF0000"/>
        <rFont val="Arial Narrow"/>
        <family val="2"/>
        <charset val="162"/>
      </rPr>
      <t>****</t>
    </r>
    <r>
      <rPr>
        <b/>
        <sz val="10"/>
        <color theme="1"/>
        <rFont val="Arial Narrow"/>
        <family val="2"/>
        <charset val="162"/>
      </rPr>
      <t>İlişik Kestirmiş</t>
    </r>
  </si>
  <si>
    <t>Yukarıda yer alan ücretler 2018-2019 öğretim yılına ait olup, taksitler halinde (9 Taksit) ödenecektir.Öğrenciler katkı payı/öğrenim ücretlerini Halk Bankasının internet hesabından,
bankamatiklerinden ya da şubelerinden TC kimlik numaralarını/öğrenci numaralarını,
adını ve soyadını vererek yatırabileceklerdir.
Ya da;
-Öğrenciler katkı payı/öğrenim ücretlerini Ziraat Bankasının internet hesabından ya da
bankamatiklerinden TC kimlik numaralarını/öğrenci numaralarını, adını ve soyadını
vererek yatırabileceklerdir. Bu şekilde harcını yatıramayanlar Üniversitemizin  TR690001000052516096695258 ıban numarasına yatırabilirler. Harcını yatıran öğrencilerimiz dekontlarını keremkilicay@bartin.edu.tr adresine mail atmaları gerekir.</t>
  </si>
  <si>
    <t>Aşağıda yer alan ücretler 2017-2018 öğretim yılına ait olup, 2018-2019 öğretim yılında ders kaydı yapacak öğrencilerin bu ücretleride yatırmaları gerekir.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</si>
</sst>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33" x14ac:knownFonts="1"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name val="Arial Narrow"/>
      <family val="2"/>
      <charset val="162"/>
    </font>
    <font>
      <b/>
      <sz val="11"/>
      <name val="Arial Narrow"/>
      <family val="2"/>
      <charset val="162"/>
    </font>
    <font>
      <b/>
      <sz val="11"/>
      <color rgb="FFFF0000"/>
      <name val="Arial Narrow"/>
      <family val="2"/>
      <charset val="162"/>
    </font>
    <font>
      <b/>
      <sz val="20"/>
      <color rgb="FF006100"/>
      <name val="Arial Narrow"/>
      <family val="2"/>
      <charset val="162"/>
    </font>
    <font>
      <b/>
      <i/>
      <sz val="11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10"/>
      <color rgb="FF9C0006"/>
      <name val="Arial Narrow"/>
      <family val="2"/>
      <charset val="162"/>
    </font>
    <font>
      <b/>
      <sz val="8"/>
      <color rgb="FF00610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8"/>
      <color rgb="FFFF0000"/>
      <name val="Arial Narrow"/>
      <family val="2"/>
      <charset val="162"/>
    </font>
    <font>
      <b/>
      <sz val="8"/>
      <name val="Arial Narrow"/>
      <family val="2"/>
      <charset val="162"/>
    </font>
    <font>
      <sz val="8"/>
      <color theme="1"/>
      <name val="Arial Narrow"/>
      <family val="2"/>
      <charset val="162"/>
    </font>
    <font>
      <sz val="8"/>
      <name val="Arial Narrow"/>
      <family val="2"/>
      <charset val="162"/>
    </font>
    <font>
      <sz val="8"/>
      <color rgb="FF9C0006"/>
      <name val="Arial Narrow"/>
      <family val="2"/>
      <charset val="162"/>
    </font>
    <font>
      <sz val="16"/>
      <color rgb="FFFF0000"/>
      <name val="Arial Narrow"/>
      <family val="2"/>
      <charset val="162"/>
    </font>
    <font>
      <b/>
      <sz val="16"/>
      <color theme="1"/>
      <name val="Arial Narrow"/>
      <family val="2"/>
      <charset val="162"/>
    </font>
    <font>
      <b/>
      <sz val="8"/>
      <color theme="3"/>
      <name val="Arial Narrow"/>
      <family val="2"/>
      <charset val="162"/>
    </font>
    <font>
      <b/>
      <sz val="16"/>
      <color rgb="FFFF0000"/>
      <name val="Arial Narrow"/>
      <family val="2"/>
      <charset val="162"/>
    </font>
    <font>
      <b/>
      <sz val="11"/>
      <color theme="1"/>
      <name val="Calibri"/>
      <family val="2"/>
      <scheme val="minor"/>
    </font>
    <font>
      <b/>
      <sz val="14"/>
      <color rgb="FF006100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b/>
      <sz val="10"/>
      <color rgb="FFFF0000"/>
      <name val="Arial Narrow"/>
      <family val="2"/>
      <charset val="162"/>
    </font>
    <font>
      <b/>
      <sz val="10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Arial Narrow"/>
      <family val="2"/>
      <charset val="162"/>
    </font>
    <font>
      <sz val="10"/>
      <name val="Arial Narrow"/>
      <family val="2"/>
      <charset val="162"/>
    </font>
    <font>
      <sz val="12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7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7" fillId="7" borderId="4" xfId="2" applyNumberFormat="1" applyFont="1" applyBorder="1" applyAlignment="1">
      <alignment horizontal="center" vertical="center" wrapText="1"/>
    </xf>
    <xf numFmtId="164" fontId="17" fillId="7" borderId="1" xfId="2" applyNumberFormat="1" applyFont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19" fillId="8" borderId="1" xfId="0" applyNumberFormat="1" applyFont="1" applyFill="1" applyBorder="1" applyAlignment="1">
      <alignment horizontal="center" vertical="center"/>
    </xf>
    <xf numFmtId="164" fontId="19" fillId="8" borderId="1" xfId="0" applyNumberFormat="1" applyFont="1" applyFill="1" applyBorder="1" applyAlignment="1">
      <alignment horizontal="center" vertical="center" wrapText="1"/>
    </xf>
    <xf numFmtId="164" fontId="18" fillId="8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10" fillId="7" borderId="4" xfId="2" applyNumberFormat="1" applyFont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164" fontId="24" fillId="4" borderId="4" xfId="0" applyNumberFormat="1" applyFont="1" applyFill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10" fillId="7" borderId="1" xfId="2" applyNumberFormat="1" applyFont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center" vertical="center" wrapText="1"/>
    </xf>
    <xf numFmtId="164" fontId="25" fillId="4" borderId="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64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164" fontId="24" fillId="4" borderId="1" xfId="0" applyNumberFormat="1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2" borderId="3" xfId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2" borderId="1" xfId="1" applyFont="1" applyBorder="1" applyAlignment="1">
      <alignment horizontal="center" vertical="center"/>
    </xf>
    <xf numFmtId="0" fontId="23" fillId="2" borderId="1" xfId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</cellXfs>
  <cellStyles count="3">
    <cellStyle name="İyi" xfId="1" builtinId="26"/>
    <cellStyle name="Kötü" xfId="2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70" zoomScaleNormal="70" workbookViewId="0">
      <selection activeCell="E5" sqref="E5"/>
    </sheetView>
  </sheetViews>
  <sheetFormatPr defaultColWidth="8.85546875" defaultRowHeight="16.5" x14ac:dyDescent="0.3"/>
  <cols>
    <col min="1" max="1" width="16.5703125" style="2" bestFit="1" customWidth="1"/>
    <col min="2" max="2" width="49" style="2" customWidth="1"/>
    <col min="3" max="3" width="37.5703125" style="2" bestFit="1" customWidth="1"/>
    <col min="4" max="4" width="49.7109375" style="2" bestFit="1" customWidth="1"/>
    <col min="5" max="5" width="20.5703125" style="5" customWidth="1"/>
    <col min="6" max="6" width="19.7109375" style="5" customWidth="1"/>
    <col min="7" max="7" width="33.140625" style="5" customWidth="1"/>
    <col min="8" max="8" width="24.5703125" style="5" customWidth="1"/>
    <col min="9" max="9" width="26.28515625" style="1" bestFit="1" customWidth="1"/>
    <col min="10" max="10" width="22.5703125" style="1" customWidth="1"/>
    <col min="11" max="11" width="23.5703125" style="1" customWidth="1"/>
    <col min="12" max="12" width="23" style="1" customWidth="1"/>
    <col min="13" max="13" width="24.140625" style="1" customWidth="1"/>
    <col min="14" max="14" width="27.28515625" style="1" customWidth="1"/>
    <col min="15" max="16384" width="8.85546875" style="1"/>
  </cols>
  <sheetData>
    <row r="1" spans="1:14" ht="57.6" customHeight="1" x14ac:dyDescent="0.3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2" customFormat="1" ht="132" x14ac:dyDescent="0.25">
      <c r="A2" s="4" t="s">
        <v>48</v>
      </c>
      <c r="B2" s="3" t="s">
        <v>47</v>
      </c>
      <c r="C2" s="3" t="s">
        <v>49</v>
      </c>
      <c r="D2" s="3" t="s">
        <v>50</v>
      </c>
      <c r="E2" s="12" t="s">
        <v>51</v>
      </c>
      <c r="F2" s="13" t="s">
        <v>65</v>
      </c>
      <c r="G2" s="14" t="s">
        <v>78</v>
      </c>
      <c r="H2" s="14" t="s">
        <v>54</v>
      </c>
      <c r="I2" s="15" t="s">
        <v>55</v>
      </c>
      <c r="J2" s="15" t="s">
        <v>56</v>
      </c>
      <c r="K2" s="15" t="s">
        <v>57</v>
      </c>
      <c r="L2" s="15" t="s">
        <v>58</v>
      </c>
      <c r="M2" s="15" t="s">
        <v>59</v>
      </c>
      <c r="N2" s="15" t="s">
        <v>60</v>
      </c>
    </row>
    <row r="3" spans="1:14" s="8" customFormat="1" ht="66" x14ac:dyDescent="0.25">
      <c r="A3" s="6" t="s">
        <v>1</v>
      </c>
      <c r="B3" s="6" t="s">
        <v>43</v>
      </c>
      <c r="C3" s="7" t="s">
        <v>42</v>
      </c>
      <c r="D3" s="7"/>
      <c r="E3" s="16">
        <v>13874.9</v>
      </c>
      <c r="F3" s="17">
        <f>E3*75/100</f>
        <v>10406.174999999999</v>
      </c>
      <c r="G3" s="39">
        <f>F3/9</f>
        <v>1156.2416666666666</v>
      </c>
      <c r="H3" s="39" t="s">
        <v>79</v>
      </c>
      <c r="I3" s="39" t="s">
        <v>79</v>
      </c>
      <c r="J3" s="39" t="s">
        <v>79</v>
      </c>
      <c r="K3" s="39" t="s">
        <v>79</v>
      </c>
      <c r="L3" s="39" t="s">
        <v>79</v>
      </c>
      <c r="M3" s="39" t="s">
        <v>79</v>
      </c>
      <c r="N3" s="39" t="s">
        <v>79</v>
      </c>
    </row>
    <row r="4" spans="1:14" s="10" customFormat="1" ht="66" x14ac:dyDescent="0.3">
      <c r="A4" s="7" t="s">
        <v>62</v>
      </c>
      <c r="B4" s="7" t="s">
        <v>3</v>
      </c>
      <c r="C4" s="7" t="s">
        <v>4</v>
      </c>
      <c r="D4" s="7" t="s">
        <v>63</v>
      </c>
      <c r="E4" s="16">
        <v>23010.84</v>
      </c>
      <c r="F4" s="17">
        <f>E4*3/4</f>
        <v>17258.13</v>
      </c>
      <c r="G4" s="37">
        <f>F4/9</f>
        <v>1917.5700000000002</v>
      </c>
      <c r="H4" s="38" t="s">
        <v>81</v>
      </c>
      <c r="I4" s="37" t="s">
        <v>82</v>
      </c>
      <c r="J4" s="37" t="s">
        <v>83</v>
      </c>
      <c r="K4" s="37" t="s">
        <v>84</v>
      </c>
      <c r="L4" s="37" t="s">
        <v>85</v>
      </c>
      <c r="M4" s="37" t="s">
        <v>86</v>
      </c>
      <c r="N4" s="37" t="s">
        <v>87</v>
      </c>
    </row>
    <row r="5" spans="1:14" s="10" customFormat="1" ht="49.5" x14ac:dyDescent="0.3">
      <c r="A5" s="9" t="s">
        <v>5</v>
      </c>
      <c r="B5" s="7" t="s">
        <v>7</v>
      </c>
      <c r="C5" s="7" t="s">
        <v>6</v>
      </c>
      <c r="D5" s="7" t="s">
        <v>41</v>
      </c>
      <c r="E5" s="16">
        <v>26148.85</v>
      </c>
      <c r="F5" s="17">
        <f>E5/2</f>
        <v>13074.424999999999</v>
      </c>
      <c r="G5" s="37">
        <f t="shared" ref="G5:G16" si="0">F5/9</f>
        <v>1452.7138888888887</v>
      </c>
      <c r="H5" s="38" t="s">
        <v>81</v>
      </c>
      <c r="I5" s="37" t="s">
        <v>96</v>
      </c>
      <c r="J5" s="37" t="s">
        <v>95</v>
      </c>
      <c r="K5" s="37" t="s">
        <v>94</v>
      </c>
      <c r="L5" s="37" t="s">
        <v>93</v>
      </c>
      <c r="M5" s="37" t="s">
        <v>92</v>
      </c>
      <c r="N5" s="37" t="s">
        <v>97</v>
      </c>
    </row>
    <row r="6" spans="1:14" s="10" customFormat="1" ht="66" x14ac:dyDescent="0.3">
      <c r="A6" s="9" t="s">
        <v>8</v>
      </c>
      <c r="B6" s="7" t="s">
        <v>0</v>
      </c>
      <c r="C6" s="7" t="s">
        <v>9</v>
      </c>
      <c r="D6" s="7" t="s">
        <v>46</v>
      </c>
      <c r="E6" s="16">
        <v>13874.9</v>
      </c>
      <c r="F6" s="17">
        <f>E6*75/100</f>
        <v>10406.174999999999</v>
      </c>
      <c r="G6" s="37">
        <f t="shared" si="0"/>
        <v>1156.2416666666666</v>
      </c>
      <c r="H6" s="38" t="s">
        <v>81</v>
      </c>
      <c r="I6" s="37" t="s">
        <v>96</v>
      </c>
      <c r="J6" s="37" t="s">
        <v>95</v>
      </c>
      <c r="K6" s="37" t="s">
        <v>94</v>
      </c>
      <c r="L6" s="37" t="s">
        <v>93</v>
      </c>
      <c r="M6" s="37" t="s">
        <v>92</v>
      </c>
      <c r="N6" s="37" t="s">
        <v>97</v>
      </c>
    </row>
    <row r="7" spans="1:14" s="10" customFormat="1" ht="82.5" x14ac:dyDescent="0.3">
      <c r="A7" s="9" t="s">
        <v>66</v>
      </c>
      <c r="B7" s="7" t="s">
        <v>11</v>
      </c>
      <c r="C7" s="7" t="s">
        <v>10</v>
      </c>
      <c r="D7" s="7" t="s">
        <v>38</v>
      </c>
      <c r="E7" s="16">
        <v>23260.85</v>
      </c>
      <c r="F7" s="17">
        <f t="shared" ref="F7:F13" si="1">E7/2</f>
        <v>11630.424999999999</v>
      </c>
      <c r="G7" s="37">
        <f t="shared" si="0"/>
        <v>1292.2694444444444</v>
      </c>
      <c r="H7" s="38" t="s">
        <v>81</v>
      </c>
      <c r="I7" s="37" t="s">
        <v>96</v>
      </c>
      <c r="J7" s="37" t="s">
        <v>95</v>
      </c>
      <c r="K7" s="37" t="s">
        <v>94</v>
      </c>
      <c r="L7" s="37" t="s">
        <v>93</v>
      </c>
      <c r="M7" s="37" t="s">
        <v>92</v>
      </c>
      <c r="N7" s="37" t="s">
        <v>97</v>
      </c>
    </row>
    <row r="8" spans="1:14" s="10" customFormat="1" ht="82.5" x14ac:dyDescent="0.3">
      <c r="A8" s="9" t="s">
        <v>21</v>
      </c>
      <c r="B8" s="7" t="s">
        <v>12</v>
      </c>
      <c r="C8" s="7" t="s">
        <v>22</v>
      </c>
      <c r="D8" s="7" t="s">
        <v>34</v>
      </c>
      <c r="E8" s="16">
        <v>23905.71</v>
      </c>
      <c r="F8" s="17">
        <f t="shared" si="1"/>
        <v>11952.855</v>
      </c>
      <c r="G8" s="37">
        <f t="shared" si="0"/>
        <v>1328.095</v>
      </c>
      <c r="H8" s="38" t="s">
        <v>81</v>
      </c>
      <c r="I8" s="37" t="s">
        <v>96</v>
      </c>
      <c r="J8" s="37" t="s">
        <v>95</v>
      </c>
      <c r="K8" s="37" t="s">
        <v>94</v>
      </c>
      <c r="L8" s="37" t="s">
        <v>93</v>
      </c>
      <c r="M8" s="37" t="s">
        <v>92</v>
      </c>
      <c r="N8" s="37" t="s">
        <v>97</v>
      </c>
    </row>
    <row r="9" spans="1:14" s="10" customFormat="1" ht="49.5" x14ac:dyDescent="0.3">
      <c r="A9" s="9" t="s">
        <v>23</v>
      </c>
      <c r="B9" s="7" t="s">
        <v>13</v>
      </c>
      <c r="C9" s="7" t="s">
        <v>24</v>
      </c>
      <c r="D9" s="7" t="s">
        <v>35</v>
      </c>
      <c r="E9" s="16">
        <v>20374.759999999998</v>
      </c>
      <c r="F9" s="17">
        <f t="shared" si="1"/>
        <v>10187.379999999999</v>
      </c>
      <c r="G9" s="37">
        <f t="shared" si="0"/>
        <v>1131.931111111111</v>
      </c>
      <c r="H9" s="38" t="s">
        <v>81</v>
      </c>
      <c r="I9" s="37" t="s">
        <v>96</v>
      </c>
      <c r="J9" s="37" t="s">
        <v>95</v>
      </c>
      <c r="K9" s="43" t="s">
        <v>88</v>
      </c>
      <c r="L9" s="43" t="s">
        <v>88</v>
      </c>
      <c r="M9" s="43" t="s">
        <v>88</v>
      </c>
      <c r="N9" s="43" t="s">
        <v>88</v>
      </c>
    </row>
    <row r="10" spans="1:14" s="10" customFormat="1" ht="49.5" x14ac:dyDescent="0.3">
      <c r="A10" s="9" t="s">
        <v>25</v>
      </c>
      <c r="B10" s="7" t="s">
        <v>14</v>
      </c>
      <c r="C10" s="7" t="s">
        <v>26</v>
      </c>
      <c r="D10" s="7" t="s">
        <v>61</v>
      </c>
      <c r="E10" s="16">
        <v>18933.25</v>
      </c>
      <c r="F10" s="17">
        <f t="shared" si="1"/>
        <v>9466.625</v>
      </c>
      <c r="G10" s="37">
        <f t="shared" si="0"/>
        <v>1051.8472222222222</v>
      </c>
      <c r="H10" s="38" t="s">
        <v>81</v>
      </c>
      <c r="I10" s="37" t="s">
        <v>96</v>
      </c>
      <c r="J10" s="36" t="s">
        <v>98</v>
      </c>
      <c r="K10" s="18" t="s">
        <v>88</v>
      </c>
      <c r="L10" s="18" t="s">
        <v>88</v>
      </c>
      <c r="M10" s="18" t="s">
        <v>88</v>
      </c>
      <c r="N10" s="18" t="s">
        <v>88</v>
      </c>
    </row>
    <row r="11" spans="1:14" s="10" customFormat="1" ht="49.5" x14ac:dyDescent="0.3">
      <c r="A11" s="7" t="s">
        <v>37</v>
      </c>
      <c r="B11" s="7" t="s">
        <v>15</v>
      </c>
      <c r="C11" s="7" t="s">
        <v>27</v>
      </c>
      <c r="D11" s="7" t="s">
        <v>39</v>
      </c>
      <c r="E11" s="16">
        <v>26169.53</v>
      </c>
      <c r="F11" s="17">
        <f t="shared" si="1"/>
        <v>13084.764999999999</v>
      </c>
      <c r="G11" s="37">
        <f t="shared" si="0"/>
        <v>1453.8627777777776</v>
      </c>
      <c r="H11" s="38" t="s">
        <v>81</v>
      </c>
      <c r="I11" s="37" t="s">
        <v>96</v>
      </c>
      <c r="J11" s="37" t="s">
        <v>95</v>
      </c>
      <c r="K11" s="37" t="s">
        <v>94</v>
      </c>
      <c r="L11" s="37" t="s">
        <v>93</v>
      </c>
      <c r="M11" s="37" t="s">
        <v>92</v>
      </c>
      <c r="N11" s="37" t="s">
        <v>97</v>
      </c>
    </row>
    <row r="12" spans="1:14" s="10" customFormat="1" ht="66" x14ac:dyDescent="0.3">
      <c r="A12" s="9" t="s">
        <v>28</v>
      </c>
      <c r="B12" s="7" t="s">
        <v>16</v>
      </c>
      <c r="C12" s="7" t="s">
        <v>10</v>
      </c>
      <c r="D12" s="7" t="s">
        <v>36</v>
      </c>
      <c r="E12" s="16">
        <v>18933.25</v>
      </c>
      <c r="F12" s="17">
        <f t="shared" si="1"/>
        <v>9466.625</v>
      </c>
      <c r="G12" s="37">
        <f t="shared" si="0"/>
        <v>1051.8472222222222</v>
      </c>
      <c r="H12" s="38" t="s">
        <v>81</v>
      </c>
      <c r="I12" s="37" t="s">
        <v>96</v>
      </c>
      <c r="J12" s="37" t="s">
        <v>95</v>
      </c>
      <c r="K12" s="37" t="s">
        <v>94</v>
      </c>
      <c r="L12" s="37" t="s">
        <v>93</v>
      </c>
      <c r="M12" s="37" t="s">
        <v>92</v>
      </c>
      <c r="N12" s="37" t="s">
        <v>97</v>
      </c>
    </row>
    <row r="13" spans="1:14" s="10" customFormat="1" ht="66" x14ac:dyDescent="0.3">
      <c r="A13" s="9" t="s">
        <v>29</v>
      </c>
      <c r="B13" s="7" t="s">
        <v>17</v>
      </c>
      <c r="C13" s="7" t="s">
        <v>30</v>
      </c>
      <c r="D13" s="7" t="s">
        <v>33</v>
      </c>
      <c r="E13" s="16">
        <v>25965.599999999999</v>
      </c>
      <c r="F13" s="17">
        <f t="shared" si="1"/>
        <v>12982.8</v>
      </c>
      <c r="G13" s="37">
        <f t="shared" si="0"/>
        <v>1442.5333333333333</v>
      </c>
      <c r="H13" s="38" t="s">
        <v>81</v>
      </c>
      <c r="I13" s="37" t="s">
        <v>96</v>
      </c>
      <c r="J13" s="37" t="s">
        <v>95</v>
      </c>
      <c r="K13" s="37" t="s">
        <v>94</v>
      </c>
      <c r="L13" s="37" t="s">
        <v>93</v>
      </c>
      <c r="M13" s="37" t="s">
        <v>92</v>
      </c>
      <c r="N13" s="37" t="s">
        <v>97</v>
      </c>
    </row>
    <row r="14" spans="1:14" s="10" customFormat="1" ht="66" x14ac:dyDescent="0.3">
      <c r="A14" s="11" t="s">
        <v>44</v>
      </c>
      <c r="B14" s="7" t="s">
        <v>18</v>
      </c>
      <c r="C14" s="7" t="s">
        <v>30</v>
      </c>
      <c r="D14" s="7" t="s">
        <v>40</v>
      </c>
      <c r="E14" s="16">
        <v>26148.85</v>
      </c>
      <c r="F14" s="17">
        <f>E14*75/100</f>
        <v>19611.637500000001</v>
      </c>
      <c r="G14" s="37">
        <f t="shared" si="0"/>
        <v>2179.0708333333332</v>
      </c>
      <c r="H14" s="38" t="s">
        <v>81</v>
      </c>
      <c r="I14" s="37" t="s">
        <v>96</v>
      </c>
      <c r="J14" s="37" t="s">
        <v>95</v>
      </c>
      <c r="K14" s="37" t="s">
        <v>94</v>
      </c>
      <c r="L14" s="37" t="s">
        <v>93</v>
      </c>
      <c r="M14" s="37" t="s">
        <v>92</v>
      </c>
      <c r="N14" s="37" t="s">
        <v>97</v>
      </c>
    </row>
    <row r="15" spans="1:14" s="10" customFormat="1" ht="82.5" x14ac:dyDescent="0.3">
      <c r="A15" s="9" t="s">
        <v>31</v>
      </c>
      <c r="B15" s="7" t="s">
        <v>19</v>
      </c>
      <c r="C15" s="7" t="s">
        <v>2</v>
      </c>
      <c r="D15" s="7"/>
      <c r="E15" s="16">
        <v>23260.85</v>
      </c>
      <c r="F15" s="19" t="s">
        <v>45</v>
      </c>
      <c r="G15" s="19" t="s">
        <v>45</v>
      </c>
      <c r="H15" s="19" t="s">
        <v>45</v>
      </c>
      <c r="I15" s="19" t="s">
        <v>45</v>
      </c>
      <c r="J15" s="19" t="s">
        <v>45</v>
      </c>
      <c r="K15" s="19" t="s">
        <v>45</v>
      </c>
      <c r="L15" s="19" t="s">
        <v>45</v>
      </c>
      <c r="M15" s="19" t="s">
        <v>45</v>
      </c>
      <c r="N15" s="19" t="s">
        <v>45</v>
      </c>
    </row>
    <row r="16" spans="1:14" s="10" customFormat="1" ht="82.5" x14ac:dyDescent="0.3">
      <c r="A16" s="9" t="s">
        <v>32</v>
      </c>
      <c r="B16" s="7" t="s">
        <v>20</v>
      </c>
      <c r="C16" s="7" t="s">
        <v>10</v>
      </c>
      <c r="D16" s="7" t="s">
        <v>38</v>
      </c>
      <c r="E16" s="16">
        <v>23260.85</v>
      </c>
      <c r="F16" s="17">
        <f>E16*3/4</f>
        <v>17445.637499999997</v>
      </c>
      <c r="G16" s="37">
        <f t="shared" si="0"/>
        <v>1938.4041666666662</v>
      </c>
      <c r="H16" s="38" t="s">
        <v>81</v>
      </c>
      <c r="I16" s="37" t="s">
        <v>96</v>
      </c>
      <c r="J16" s="37" t="s">
        <v>95</v>
      </c>
      <c r="K16" s="43" t="s">
        <v>88</v>
      </c>
      <c r="L16" s="43" t="s">
        <v>88</v>
      </c>
      <c r="M16" s="43" t="s">
        <v>88</v>
      </c>
      <c r="N16" s="43" t="s">
        <v>88</v>
      </c>
    </row>
    <row r="19" spans="1:9" x14ac:dyDescent="0.3">
      <c r="A19" s="71" t="s">
        <v>64</v>
      </c>
      <c r="B19" s="72"/>
      <c r="C19" s="72"/>
      <c r="D19" s="72"/>
      <c r="E19" s="72"/>
      <c r="F19" s="72"/>
      <c r="G19" s="72"/>
      <c r="H19" s="72"/>
      <c r="I19" s="72"/>
    </row>
    <row r="20" spans="1:9" x14ac:dyDescent="0.3">
      <c r="A20" s="71" t="s">
        <v>52</v>
      </c>
      <c r="B20" s="72"/>
      <c r="C20" s="72"/>
      <c r="D20" s="72"/>
      <c r="E20" s="72"/>
      <c r="F20" s="72"/>
      <c r="G20" s="72"/>
      <c r="H20" s="72"/>
      <c r="I20" s="72"/>
    </row>
  </sheetData>
  <autoFilter ref="A2:K16"/>
  <mergeCells count="3">
    <mergeCell ref="A19:I19"/>
    <mergeCell ref="A20:I20"/>
    <mergeCell ref="A1:N1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C1" workbookViewId="0">
      <selection activeCell="L10" sqref="A1:Q16"/>
    </sheetView>
  </sheetViews>
  <sheetFormatPr defaultRowHeight="15" x14ac:dyDescent="0.25"/>
  <cols>
    <col min="1" max="1" width="14.7109375" style="31" customWidth="1"/>
    <col min="2" max="2" width="49" style="31" customWidth="1"/>
    <col min="3" max="3" width="37.5703125" style="31" bestFit="1" customWidth="1"/>
    <col min="4" max="4" width="49.7109375" style="31" bestFit="1" customWidth="1"/>
    <col min="5" max="5" width="20.5703125" style="32" customWidth="1"/>
    <col min="6" max="6" width="19.7109375" style="32" bestFit="1" customWidth="1"/>
    <col min="7" max="7" width="19.7109375" style="32" customWidth="1"/>
    <col min="8" max="8" width="14.7109375" style="32" bestFit="1" customWidth="1"/>
    <col min="9" max="9" width="9.7109375" style="47" bestFit="1" customWidth="1"/>
    <col min="10" max="16" width="9.7109375" style="46" bestFit="1" customWidth="1"/>
    <col min="17" max="17" width="10.85546875" style="46" bestFit="1" customWidth="1"/>
  </cols>
  <sheetData>
    <row r="1" spans="1:17" ht="34.15" customHeight="1" x14ac:dyDescent="0.25">
      <c r="A1" s="76" t="s">
        <v>70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76.5" x14ac:dyDescent="0.25">
      <c r="A2" s="20" t="s">
        <v>48</v>
      </c>
      <c r="B2" s="21" t="s">
        <v>47</v>
      </c>
      <c r="C2" s="21" t="s">
        <v>49</v>
      </c>
      <c r="D2" s="21" t="s">
        <v>50</v>
      </c>
      <c r="E2" s="33" t="s">
        <v>72</v>
      </c>
      <c r="F2" s="22" t="s">
        <v>71</v>
      </c>
      <c r="G2" s="23" t="s">
        <v>76</v>
      </c>
      <c r="H2" s="40" t="s">
        <v>78</v>
      </c>
      <c r="I2" s="35" t="s">
        <v>89</v>
      </c>
      <c r="J2" s="35" t="s">
        <v>90</v>
      </c>
      <c r="K2" s="35" t="s">
        <v>91</v>
      </c>
      <c r="L2" s="35" t="s">
        <v>73</v>
      </c>
      <c r="M2" s="35" t="s">
        <v>67</v>
      </c>
      <c r="N2" s="35" t="s">
        <v>68</v>
      </c>
      <c r="O2" s="35" t="s">
        <v>69</v>
      </c>
      <c r="P2" s="35" t="s">
        <v>74</v>
      </c>
      <c r="Q2" s="35" t="s">
        <v>75</v>
      </c>
    </row>
    <row r="3" spans="1:17" ht="38.25" x14ac:dyDescent="0.25">
      <c r="A3" s="24" t="s">
        <v>1</v>
      </c>
      <c r="B3" s="24" t="s">
        <v>43</v>
      </c>
      <c r="C3" s="25" t="s">
        <v>42</v>
      </c>
      <c r="D3" s="25"/>
      <c r="E3" s="34">
        <v>13874.9</v>
      </c>
      <c r="F3" s="26">
        <f t="shared" ref="F3:F16" si="0">E3+E3*9.79/100</f>
        <v>15233.252709999999</v>
      </c>
      <c r="G3" s="27">
        <f>F3*75/100</f>
        <v>11424.9395325</v>
      </c>
      <c r="H3" s="27">
        <f>G3/9</f>
        <v>1269.4377258333334</v>
      </c>
      <c r="I3" s="42" t="s">
        <v>88</v>
      </c>
      <c r="J3" s="42" t="s">
        <v>88</v>
      </c>
      <c r="K3" s="42" t="s">
        <v>88</v>
      </c>
      <c r="L3" s="42" t="s">
        <v>88</v>
      </c>
      <c r="M3" s="42" t="s">
        <v>88</v>
      </c>
      <c r="N3" s="42" t="s">
        <v>88</v>
      </c>
      <c r="O3" s="42" t="s">
        <v>88</v>
      </c>
      <c r="P3" s="45"/>
      <c r="Q3" s="45"/>
    </row>
    <row r="4" spans="1:17" ht="38.25" x14ac:dyDescent="0.25">
      <c r="A4" s="25" t="s">
        <v>62</v>
      </c>
      <c r="B4" s="25" t="s">
        <v>3</v>
      </c>
      <c r="C4" s="25" t="s">
        <v>4</v>
      </c>
      <c r="D4" s="25" t="s">
        <v>63</v>
      </c>
      <c r="E4" s="34">
        <v>23010.84</v>
      </c>
      <c r="F4" s="26">
        <f t="shared" si="0"/>
        <v>25263.601235999999</v>
      </c>
      <c r="G4" s="27">
        <f>F4*3/4</f>
        <v>18947.700926999998</v>
      </c>
      <c r="H4" s="27">
        <f t="shared" ref="H4:H16" si="1">G4/9</f>
        <v>2105.3001029999996</v>
      </c>
      <c r="I4" s="35" t="s">
        <v>80</v>
      </c>
      <c r="J4" s="35" t="s">
        <v>80</v>
      </c>
      <c r="K4" s="42" t="s">
        <v>88</v>
      </c>
      <c r="L4" s="42" t="s">
        <v>88</v>
      </c>
      <c r="M4" s="42" t="s">
        <v>88</v>
      </c>
      <c r="N4" s="42" t="s">
        <v>88</v>
      </c>
      <c r="O4" s="42" t="s">
        <v>88</v>
      </c>
      <c r="P4" s="45"/>
      <c r="Q4" s="45"/>
    </row>
    <row r="5" spans="1:17" ht="25.5" x14ac:dyDescent="0.25">
      <c r="A5" s="28" t="s">
        <v>5</v>
      </c>
      <c r="B5" s="25" t="s">
        <v>7</v>
      </c>
      <c r="C5" s="25" t="s">
        <v>6</v>
      </c>
      <c r="D5" s="25" t="s">
        <v>41</v>
      </c>
      <c r="E5" s="34">
        <v>26148.85</v>
      </c>
      <c r="F5" s="26">
        <f t="shared" si="0"/>
        <v>28708.822414999999</v>
      </c>
      <c r="G5" s="27">
        <f>F5/2</f>
        <v>14354.411207499999</v>
      </c>
      <c r="H5" s="27">
        <f t="shared" si="1"/>
        <v>1594.934578611111</v>
      </c>
      <c r="I5" s="35" t="s">
        <v>80</v>
      </c>
      <c r="J5" s="35" t="s">
        <v>80</v>
      </c>
      <c r="K5" s="35" t="s">
        <v>80</v>
      </c>
      <c r="L5" s="42" t="s">
        <v>88</v>
      </c>
      <c r="M5" s="42" t="s">
        <v>88</v>
      </c>
      <c r="N5" s="35" t="s">
        <v>80</v>
      </c>
      <c r="O5" s="35" t="s">
        <v>80</v>
      </c>
      <c r="P5" s="45" t="s">
        <v>80</v>
      </c>
      <c r="Q5" s="45" t="s">
        <v>80</v>
      </c>
    </row>
    <row r="6" spans="1:17" ht="38.25" x14ac:dyDescent="0.25">
      <c r="A6" s="28" t="s">
        <v>8</v>
      </c>
      <c r="B6" s="25" t="s">
        <v>0</v>
      </c>
      <c r="C6" s="25" t="s">
        <v>9</v>
      </c>
      <c r="D6" s="25" t="s">
        <v>46</v>
      </c>
      <c r="E6" s="34">
        <v>13874.9</v>
      </c>
      <c r="F6" s="26">
        <f t="shared" si="0"/>
        <v>15233.252709999999</v>
      </c>
      <c r="G6" s="27">
        <f>F6*75/100</f>
        <v>11424.9395325</v>
      </c>
      <c r="H6" s="27">
        <f t="shared" si="1"/>
        <v>1269.4377258333334</v>
      </c>
      <c r="I6" s="41" t="s">
        <v>77</v>
      </c>
      <c r="J6" s="41" t="s">
        <v>77</v>
      </c>
      <c r="K6" s="41" t="s">
        <v>77</v>
      </c>
      <c r="L6" s="41" t="s">
        <v>77</v>
      </c>
      <c r="M6" s="41" t="s">
        <v>77</v>
      </c>
      <c r="N6" s="41" t="s">
        <v>77</v>
      </c>
      <c r="O6" s="41" t="s">
        <v>77</v>
      </c>
      <c r="P6" s="41" t="s">
        <v>77</v>
      </c>
      <c r="Q6" s="41" t="s">
        <v>77</v>
      </c>
    </row>
    <row r="7" spans="1:17" ht="51" x14ac:dyDescent="0.25">
      <c r="A7" s="28" t="s">
        <v>66</v>
      </c>
      <c r="B7" s="25" t="s">
        <v>11</v>
      </c>
      <c r="C7" s="25" t="s">
        <v>10</v>
      </c>
      <c r="D7" s="25" t="s">
        <v>38</v>
      </c>
      <c r="E7" s="34">
        <v>23260.85</v>
      </c>
      <c r="F7" s="26">
        <f t="shared" si="0"/>
        <v>25538.087215</v>
      </c>
      <c r="G7" s="27">
        <f t="shared" ref="G7:G13" si="2">F7/2</f>
        <v>12769.0436075</v>
      </c>
      <c r="H7" s="27">
        <f t="shared" si="1"/>
        <v>1418.7826230555556</v>
      </c>
      <c r="I7" s="41" t="s">
        <v>77</v>
      </c>
      <c r="J7" s="41" t="s">
        <v>77</v>
      </c>
      <c r="K7" s="41" t="s">
        <v>77</v>
      </c>
      <c r="L7" s="41" t="s">
        <v>77</v>
      </c>
      <c r="M7" s="41" t="s">
        <v>77</v>
      </c>
      <c r="N7" s="41" t="s">
        <v>77</v>
      </c>
      <c r="O7" s="41" t="s">
        <v>77</v>
      </c>
      <c r="P7" s="41" t="s">
        <v>77</v>
      </c>
      <c r="Q7" s="41" t="s">
        <v>77</v>
      </c>
    </row>
    <row r="8" spans="1:17" ht="38.25" x14ac:dyDescent="0.25">
      <c r="A8" s="28" t="s">
        <v>21</v>
      </c>
      <c r="B8" s="25" t="s">
        <v>12</v>
      </c>
      <c r="C8" s="25" t="s">
        <v>22</v>
      </c>
      <c r="D8" s="25" t="s">
        <v>34</v>
      </c>
      <c r="E8" s="34">
        <v>23905.71</v>
      </c>
      <c r="F8" s="26">
        <f t="shared" si="0"/>
        <v>26246.079009000001</v>
      </c>
      <c r="G8" s="27">
        <f t="shared" si="2"/>
        <v>13123.0395045</v>
      </c>
      <c r="H8" s="27">
        <f t="shared" si="1"/>
        <v>1458.1155005000001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</row>
    <row r="9" spans="1:17" ht="25.5" x14ac:dyDescent="0.25">
      <c r="A9" s="28" t="s">
        <v>23</v>
      </c>
      <c r="B9" s="25" t="s">
        <v>13</v>
      </c>
      <c r="C9" s="25" t="s">
        <v>24</v>
      </c>
      <c r="D9" s="25" t="s">
        <v>35</v>
      </c>
      <c r="E9" s="34">
        <v>20374.759999999998</v>
      </c>
      <c r="F9" s="26">
        <f t="shared" si="0"/>
        <v>22369.449003999998</v>
      </c>
      <c r="G9" s="27">
        <f t="shared" si="2"/>
        <v>11184.724501999999</v>
      </c>
      <c r="H9" s="27">
        <f t="shared" si="1"/>
        <v>1242.7471668888888</v>
      </c>
      <c r="I9" s="48" t="s">
        <v>88</v>
      </c>
      <c r="J9" s="48" t="s">
        <v>88</v>
      </c>
      <c r="K9" s="48" t="s">
        <v>88</v>
      </c>
      <c r="L9" s="48" t="s">
        <v>88</v>
      </c>
      <c r="M9" s="48" t="s">
        <v>88</v>
      </c>
      <c r="N9" s="48" t="s">
        <v>88</v>
      </c>
      <c r="O9" s="48" t="s">
        <v>88</v>
      </c>
      <c r="P9" s="45"/>
      <c r="Q9" s="45"/>
    </row>
    <row r="10" spans="1:17" ht="38.25" x14ac:dyDescent="0.25">
      <c r="A10" s="28" t="s">
        <v>25</v>
      </c>
      <c r="B10" s="25" t="s">
        <v>14</v>
      </c>
      <c r="C10" s="25" t="s">
        <v>26</v>
      </c>
      <c r="D10" s="25" t="s">
        <v>61</v>
      </c>
      <c r="E10" s="34">
        <v>18933.25</v>
      </c>
      <c r="F10" s="26">
        <f t="shared" si="0"/>
        <v>20786.815175</v>
      </c>
      <c r="G10" s="27">
        <f t="shared" si="2"/>
        <v>10393.4075875</v>
      </c>
      <c r="H10" s="27">
        <f t="shared" si="1"/>
        <v>1154.8230652777777</v>
      </c>
      <c r="I10" s="35" t="s">
        <v>99</v>
      </c>
      <c r="J10" s="48" t="s">
        <v>88</v>
      </c>
      <c r="K10" s="48" t="s">
        <v>88</v>
      </c>
      <c r="L10" s="48" t="s">
        <v>88</v>
      </c>
      <c r="M10" s="48" t="s">
        <v>88</v>
      </c>
      <c r="N10" s="35" t="s">
        <v>100</v>
      </c>
      <c r="O10" s="45"/>
      <c r="P10" s="45"/>
      <c r="Q10" s="45"/>
    </row>
    <row r="11" spans="1:17" ht="38.25" x14ac:dyDescent="0.25">
      <c r="A11" s="25" t="s">
        <v>37</v>
      </c>
      <c r="B11" s="25" t="s">
        <v>15</v>
      </c>
      <c r="C11" s="25" t="s">
        <v>27</v>
      </c>
      <c r="D11" s="25" t="s">
        <v>39</v>
      </c>
      <c r="E11" s="34">
        <v>26169.53</v>
      </c>
      <c r="F11" s="26">
        <f t="shared" si="0"/>
        <v>28731.526986999997</v>
      </c>
      <c r="G11" s="27">
        <f t="shared" si="2"/>
        <v>14365.763493499999</v>
      </c>
      <c r="H11" s="27">
        <f t="shared" si="1"/>
        <v>1596.1959437222222</v>
      </c>
      <c r="I11" s="35" t="s">
        <v>102</v>
      </c>
      <c r="J11" s="35" t="s">
        <v>103</v>
      </c>
      <c r="K11" s="35" t="s">
        <v>101</v>
      </c>
      <c r="L11" s="35" t="s">
        <v>101</v>
      </c>
      <c r="M11" s="35" t="s">
        <v>101</v>
      </c>
      <c r="N11" s="35" t="s">
        <v>101</v>
      </c>
      <c r="O11" s="35" t="s">
        <v>101</v>
      </c>
      <c r="P11" s="35" t="s">
        <v>101</v>
      </c>
      <c r="Q11" s="35" t="s">
        <v>101</v>
      </c>
    </row>
    <row r="12" spans="1:17" ht="38.25" x14ac:dyDescent="0.25">
      <c r="A12" s="28" t="s">
        <v>28</v>
      </c>
      <c r="B12" s="25" t="s">
        <v>16</v>
      </c>
      <c r="C12" s="25" t="s">
        <v>10</v>
      </c>
      <c r="D12" s="25" t="s">
        <v>36</v>
      </c>
      <c r="E12" s="34">
        <v>18933.25</v>
      </c>
      <c r="F12" s="26">
        <f t="shared" si="0"/>
        <v>20786.815175</v>
      </c>
      <c r="G12" s="27">
        <f t="shared" si="2"/>
        <v>10393.4075875</v>
      </c>
      <c r="H12" s="27">
        <f t="shared" si="1"/>
        <v>1154.8230652777777</v>
      </c>
      <c r="I12" s="35" t="s">
        <v>80</v>
      </c>
      <c r="J12" s="35" t="s">
        <v>80</v>
      </c>
      <c r="K12" s="35" t="s">
        <v>80</v>
      </c>
      <c r="L12" s="35" t="s">
        <v>80</v>
      </c>
      <c r="M12" s="35" t="s">
        <v>80</v>
      </c>
      <c r="N12" s="35" t="s">
        <v>80</v>
      </c>
      <c r="O12" s="35" t="s">
        <v>80</v>
      </c>
      <c r="P12" s="45" t="s">
        <v>80</v>
      </c>
      <c r="Q12" s="45" t="s">
        <v>107</v>
      </c>
    </row>
    <row r="13" spans="1:17" ht="51" x14ac:dyDescent="0.25">
      <c r="A13" s="28" t="s">
        <v>29</v>
      </c>
      <c r="B13" s="25" t="s">
        <v>17</v>
      </c>
      <c r="C13" s="25" t="s">
        <v>30</v>
      </c>
      <c r="D13" s="25" t="s">
        <v>33</v>
      </c>
      <c r="E13" s="34">
        <v>25965.599999999999</v>
      </c>
      <c r="F13" s="26">
        <f t="shared" si="0"/>
        <v>28507.632239999999</v>
      </c>
      <c r="G13" s="27">
        <f t="shared" si="2"/>
        <v>14253.81612</v>
      </c>
      <c r="H13" s="27">
        <f t="shared" si="1"/>
        <v>1583.7573466666665</v>
      </c>
      <c r="I13" s="35" t="s">
        <v>88</v>
      </c>
      <c r="J13" s="35" t="s">
        <v>80</v>
      </c>
      <c r="K13" s="35" t="s">
        <v>80</v>
      </c>
      <c r="L13" s="48" t="s">
        <v>88</v>
      </c>
      <c r="M13" s="48" t="s">
        <v>88</v>
      </c>
      <c r="N13" s="35" t="s">
        <v>80</v>
      </c>
      <c r="O13" s="35" t="s">
        <v>80</v>
      </c>
      <c r="P13" s="45" t="s">
        <v>80</v>
      </c>
      <c r="Q13" s="45"/>
    </row>
    <row r="14" spans="1:17" ht="51" x14ac:dyDescent="0.25">
      <c r="A14" s="29" t="s">
        <v>44</v>
      </c>
      <c r="B14" s="25" t="s">
        <v>18</v>
      </c>
      <c r="C14" s="25" t="s">
        <v>30</v>
      </c>
      <c r="D14" s="25" t="s">
        <v>40</v>
      </c>
      <c r="E14" s="34">
        <v>26148.85</v>
      </c>
      <c r="F14" s="26">
        <f t="shared" si="0"/>
        <v>28708.822414999999</v>
      </c>
      <c r="G14" s="27">
        <f>F14*75/100</f>
        <v>21531.616811250002</v>
      </c>
      <c r="H14" s="27">
        <f t="shared" si="1"/>
        <v>2392.401867916667</v>
      </c>
      <c r="I14" s="35" t="s">
        <v>80</v>
      </c>
      <c r="J14" s="35" t="s">
        <v>80</v>
      </c>
      <c r="K14" s="35" t="s">
        <v>80</v>
      </c>
      <c r="L14" s="35" t="s">
        <v>80</v>
      </c>
      <c r="M14" s="44" t="s">
        <v>106</v>
      </c>
      <c r="N14" s="44" t="s">
        <v>106</v>
      </c>
      <c r="O14" s="44" t="s">
        <v>106</v>
      </c>
      <c r="P14" s="44" t="s">
        <v>106</v>
      </c>
      <c r="Q14" s="44" t="s">
        <v>106</v>
      </c>
    </row>
    <row r="15" spans="1:17" ht="38.25" x14ac:dyDescent="0.25">
      <c r="A15" s="28" t="s">
        <v>31</v>
      </c>
      <c r="B15" s="25" t="s">
        <v>19</v>
      </c>
      <c r="C15" s="25" t="s">
        <v>2</v>
      </c>
      <c r="D15" s="25"/>
      <c r="E15" s="34">
        <v>23260.85</v>
      </c>
      <c r="F15" s="26">
        <f t="shared" si="0"/>
        <v>25538.087215</v>
      </c>
      <c r="G15" s="30" t="s">
        <v>45</v>
      </c>
      <c r="H15" s="30" t="s">
        <v>45</v>
      </c>
      <c r="I15" s="30" t="s">
        <v>45</v>
      </c>
      <c r="J15" s="30" t="s">
        <v>45</v>
      </c>
      <c r="K15" s="30" t="s">
        <v>45</v>
      </c>
      <c r="L15" s="30" t="s">
        <v>45</v>
      </c>
      <c r="M15" s="30" t="s">
        <v>45</v>
      </c>
      <c r="N15" s="30" t="s">
        <v>45</v>
      </c>
      <c r="O15" s="30" t="s">
        <v>45</v>
      </c>
      <c r="P15" s="30" t="s">
        <v>45</v>
      </c>
      <c r="Q15" s="30" t="s">
        <v>45</v>
      </c>
    </row>
    <row r="16" spans="1:17" ht="51" x14ac:dyDescent="0.25">
      <c r="A16" s="28" t="s">
        <v>32</v>
      </c>
      <c r="B16" s="25" t="s">
        <v>20</v>
      </c>
      <c r="C16" s="25" t="s">
        <v>10</v>
      </c>
      <c r="D16" s="25" t="s">
        <v>38</v>
      </c>
      <c r="E16" s="34">
        <v>23260.85</v>
      </c>
      <c r="F16" s="26">
        <f t="shared" si="0"/>
        <v>25538.087215</v>
      </c>
      <c r="G16" s="27">
        <f>F16*3/4</f>
        <v>19153.565411249998</v>
      </c>
      <c r="H16" s="27">
        <f t="shared" si="1"/>
        <v>2128.173934583333</v>
      </c>
      <c r="I16" s="35" t="s">
        <v>106</v>
      </c>
      <c r="J16" s="35" t="s">
        <v>106</v>
      </c>
      <c r="K16" s="35" t="s">
        <v>106</v>
      </c>
      <c r="L16" s="35" t="s">
        <v>106</v>
      </c>
      <c r="M16" s="35" t="s">
        <v>106</v>
      </c>
      <c r="N16" s="35" t="s">
        <v>106</v>
      </c>
      <c r="O16" s="35" t="s">
        <v>106</v>
      </c>
      <c r="P16" s="35" t="s">
        <v>106</v>
      </c>
      <c r="Q16" s="35" t="s">
        <v>106</v>
      </c>
    </row>
    <row r="19" spans="1:9" x14ac:dyDescent="0.25">
      <c r="A19" s="74" t="s">
        <v>64</v>
      </c>
      <c r="B19" s="75"/>
      <c r="C19" s="75"/>
      <c r="D19" s="75"/>
      <c r="E19" s="75"/>
      <c r="F19" s="75"/>
      <c r="G19" s="75"/>
      <c r="H19" s="75"/>
      <c r="I19" s="75"/>
    </row>
    <row r="20" spans="1:9" x14ac:dyDescent="0.25">
      <c r="A20" s="74" t="s">
        <v>52</v>
      </c>
      <c r="B20" s="75"/>
      <c r="C20" s="75"/>
      <c r="D20" s="75"/>
      <c r="E20" s="75"/>
      <c r="F20" s="75"/>
      <c r="G20" s="75"/>
      <c r="H20" s="75"/>
      <c r="I20" s="75"/>
    </row>
    <row r="21" spans="1:9" x14ac:dyDescent="0.25">
      <c r="A21" s="74" t="s">
        <v>104</v>
      </c>
      <c r="B21" s="74"/>
      <c r="C21" s="74"/>
      <c r="D21" s="74"/>
    </row>
    <row r="22" spans="1:9" x14ac:dyDescent="0.25">
      <c r="A22" s="74" t="s">
        <v>105</v>
      </c>
      <c r="B22" s="74"/>
      <c r="C22" s="74"/>
      <c r="D22" s="74"/>
    </row>
  </sheetData>
  <mergeCells count="5">
    <mergeCell ref="A19:I19"/>
    <mergeCell ref="A20:I20"/>
    <mergeCell ref="A1:Q1"/>
    <mergeCell ref="A21:D21"/>
    <mergeCell ref="A22:D22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10" zoomScale="70" zoomScaleNormal="70" workbookViewId="0">
      <selection activeCell="A15" sqref="A15:XFD15"/>
    </sheetView>
  </sheetViews>
  <sheetFormatPr defaultRowHeight="15" x14ac:dyDescent="0.25"/>
  <cols>
    <col min="1" max="1" width="14.7109375" style="31" customWidth="1"/>
    <col min="2" max="2" width="49" style="31" customWidth="1"/>
    <col min="3" max="3" width="37.5703125" style="31" bestFit="1" customWidth="1"/>
    <col min="4" max="4" width="49.7109375" style="31" bestFit="1" customWidth="1"/>
    <col min="5" max="5" width="20.5703125" style="32" customWidth="1"/>
    <col min="6" max="6" width="19.7109375" style="32" bestFit="1" customWidth="1"/>
    <col min="7" max="8" width="19.7109375" style="32" customWidth="1"/>
    <col min="9" max="9" width="14.7109375" style="32" bestFit="1" customWidth="1"/>
    <col min="10" max="10" width="9.7109375" style="47" bestFit="1" customWidth="1"/>
    <col min="11" max="17" width="9.7109375" style="46" bestFit="1" customWidth="1"/>
    <col min="18" max="18" width="10.85546875" style="46" bestFit="1" customWidth="1"/>
  </cols>
  <sheetData>
    <row r="1" spans="1:18" ht="34.15" customHeight="1" x14ac:dyDescent="0.25">
      <c r="A1" s="77" t="s">
        <v>108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76.5" x14ac:dyDescent="0.25">
      <c r="A2" s="49" t="s">
        <v>48</v>
      </c>
      <c r="B2" s="50" t="s">
        <v>47</v>
      </c>
      <c r="C2" s="50" t="s">
        <v>49</v>
      </c>
      <c r="D2" s="50" t="s">
        <v>50</v>
      </c>
      <c r="E2" s="51" t="s">
        <v>72</v>
      </c>
      <c r="F2" s="52" t="s">
        <v>109</v>
      </c>
      <c r="G2" s="52" t="s">
        <v>110</v>
      </c>
      <c r="H2" s="53" t="s">
        <v>111</v>
      </c>
      <c r="I2" s="54" t="s">
        <v>78</v>
      </c>
      <c r="J2" s="55" t="s">
        <v>89</v>
      </c>
      <c r="K2" s="55" t="s">
        <v>90</v>
      </c>
      <c r="L2" s="55" t="s">
        <v>91</v>
      </c>
      <c r="M2" s="55" t="s">
        <v>73</v>
      </c>
      <c r="N2" s="55" t="s">
        <v>67</v>
      </c>
      <c r="O2" s="55" t="s">
        <v>68</v>
      </c>
      <c r="P2" s="55" t="s">
        <v>69</v>
      </c>
      <c r="Q2" s="55" t="s">
        <v>74</v>
      </c>
      <c r="R2" s="55" t="s">
        <v>75</v>
      </c>
    </row>
    <row r="3" spans="1:18" ht="38.25" x14ac:dyDescent="0.25">
      <c r="A3" s="56" t="s">
        <v>1</v>
      </c>
      <c r="B3" s="56" t="s">
        <v>43</v>
      </c>
      <c r="C3" s="57" t="s">
        <v>42</v>
      </c>
      <c r="D3" s="57"/>
      <c r="E3" s="58">
        <v>13874.9</v>
      </c>
      <c r="F3" s="59">
        <f t="shared" ref="F3:F11" si="0">E3+E3*9.79/100</f>
        <v>15233.252709999999</v>
      </c>
      <c r="G3" s="59">
        <f>F3+F3*12.15/100</f>
        <v>17084.092914264998</v>
      </c>
      <c r="H3" s="60">
        <f>G3*75/100</f>
        <v>12813.069685698747</v>
      </c>
      <c r="I3" s="60">
        <f>H3/9</f>
        <v>1423.6744095220829</v>
      </c>
      <c r="J3" s="61">
        <f>I3</f>
        <v>1423.6744095220829</v>
      </c>
      <c r="K3" s="61">
        <f t="shared" ref="K3:R3" si="1">J3</f>
        <v>1423.6744095220829</v>
      </c>
      <c r="L3" s="61">
        <f t="shared" si="1"/>
        <v>1423.6744095220829</v>
      </c>
      <c r="M3" s="61">
        <f t="shared" si="1"/>
        <v>1423.6744095220829</v>
      </c>
      <c r="N3" s="61">
        <f t="shared" si="1"/>
        <v>1423.6744095220829</v>
      </c>
      <c r="O3" s="61">
        <f t="shared" si="1"/>
        <v>1423.6744095220829</v>
      </c>
      <c r="P3" s="61">
        <f t="shared" si="1"/>
        <v>1423.6744095220829</v>
      </c>
      <c r="Q3" s="61">
        <f t="shared" si="1"/>
        <v>1423.6744095220829</v>
      </c>
      <c r="R3" s="61">
        <f t="shared" si="1"/>
        <v>1423.6744095220829</v>
      </c>
    </row>
    <row r="4" spans="1:18" ht="51" x14ac:dyDescent="0.25">
      <c r="A4" s="57" t="s">
        <v>62</v>
      </c>
      <c r="B4" s="57" t="s">
        <v>3</v>
      </c>
      <c r="C4" s="57" t="s">
        <v>4</v>
      </c>
      <c r="D4" s="57" t="s">
        <v>63</v>
      </c>
      <c r="E4" s="58">
        <v>23010.84</v>
      </c>
      <c r="F4" s="59">
        <f t="shared" si="0"/>
        <v>25263.601235999999</v>
      </c>
      <c r="G4" s="59">
        <f t="shared" ref="G4:G11" si="2">F4+F4*12.15/100</f>
        <v>28333.128786173998</v>
      </c>
      <c r="H4" s="60">
        <f t="shared" ref="H4" si="3">G4*75/100</f>
        <v>21249.846589630499</v>
      </c>
      <c r="I4" s="60">
        <f t="shared" ref="I4:I10" si="4">H4/9</f>
        <v>2361.0940655145</v>
      </c>
      <c r="J4" s="61">
        <f t="shared" ref="J4:R10" si="5">I4</f>
        <v>2361.0940655145</v>
      </c>
      <c r="K4" s="61">
        <f t="shared" si="5"/>
        <v>2361.0940655145</v>
      </c>
      <c r="L4" s="61">
        <f t="shared" si="5"/>
        <v>2361.0940655145</v>
      </c>
      <c r="M4" s="61">
        <f t="shared" si="5"/>
        <v>2361.0940655145</v>
      </c>
      <c r="N4" s="61">
        <f t="shared" si="5"/>
        <v>2361.0940655145</v>
      </c>
      <c r="O4" s="61">
        <f t="shared" si="5"/>
        <v>2361.0940655145</v>
      </c>
      <c r="P4" s="61">
        <f t="shared" si="5"/>
        <v>2361.0940655145</v>
      </c>
      <c r="Q4" s="61">
        <f t="shared" si="5"/>
        <v>2361.0940655145</v>
      </c>
      <c r="R4" s="61">
        <f t="shared" si="5"/>
        <v>2361.0940655145</v>
      </c>
    </row>
    <row r="5" spans="1:18" ht="38.25" x14ac:dyDescent="0.25">
      <c r="A5" s="62" t="s">
        <v>5</v>
      </c>
      <c r="B5" s="57" t="s">
        <v>7</v>
      </c>
      <c r="C5" s="57" t="s">
        <v>6</v>
      </c>
      <c r="D5" s="57" t="s">
        <v>41</v>
      </c>
      <c r="E5" s="58">
        <v>26148.85</v>
      </c>
      <c r="F5" s="59">
        <f t="shared" si="0"/>
        <v>28708.822414999999</v>
      </c>
      <c r="G5" s="59">
        <f t="shared" si="2"/>
        <v>32196.944338422498</v>
      </c>
      <c r="H5" s="60">
        <f t="shared" ref="H5:H10" si="6">G5/2</f>
        <v>16098.472169211249</v>
      </c>
      <c r="I5" s="60">
        <f t="shared" si="4"/>
        <v>1788.719129912361</v>
      </c>
      <c r="J5" s="61">
        <f t="shared" si="5"/>
        <v>1788.719129912361</v>
      </c>
      <c r="K5" s="61">
        <f t="shared" si="5"/>
        <v>1788.719129912361</v>
      </c>
      <c r="L5" s="61">
        <f t="shared" si="5"/>
        <v>1788.719129912361</v>
      </c>
      <c r="M5" s="61">
        <f t="shared" si="5"/>
        <v>1788.719129912361</v>
      </c>
      <c r="N5" s="61">
        <f t="shared" si="5"/>
        <v>1788.719129912361</v>
      </c>
      <c r="O5" s="61">
        <f t="shared" si="5"/>
        <v>1788.719129912361</v>
      </c>
      <c r="P5" s="61">
        <f t="shared" si="5"/>
        <v>1788.719129912361</v>
      </c>
      <c r="Q5" s="61">
        <f t="shared" si="5"/>
        <v>1788.719129912361</v>
      </c>
      <c r="R5" s="61">
        <f t="shared" si="5"/>
        <v>1788.719129912361</v>
      </c>
    </row>
    <row r="6" spans="1:18" ht="51" x14ac:dyDescent="0.25">
      <c r="A6" s="62" t="s">
        <v>21</v>
      </c>
      <c r="B6" s="57" t="s">
        <v>12</v>
      </c>
      <c r="C6" s="57" t="s">
        <v>22</v>
      </c>
      <c r="D6" s="57" t="s">
        <v>34</v>
      </c>
      <c r="E6" s="58">
        <v>23905.71</v>
      </c>
      <c r="F6" s="59">
        <f t="shared" si="0"/>
        <v>26246.079009000001</v>
      </c>
      <c r="G6" s="59">
        <f t="shared" si="2"/>
        <v>29434.977608593501</v>
      </c>
      <c r="H6" s="60">
        <f t="shared" si="6"/>
        <v>14717.48880429675</v>
      </c>
      <c r="I6" s="60">
        <f t="shared" si="4"/>
        <v>1635.2765338107502</v>
      </c>
      <c r="J6" s="61">
        <f t="shared" si="5"/>
        <v>1635.2765338107502</v>
      </c>
      <c r="K6" s="61">
        <f t="shared" si="5"/>
        <v>1635.2765338107502</v>
      </c>
      <c r="L6" s="61">
        <f t="shared" si="5"/>
        <v>1635.2765338107502</v>
      </c>
      <c r="M6" s="61">
        <f t="shared" si="5"/>
        <v>1635.2765338107502</v>
      </c>
      <c r="N6" s="61">
        <f t="shared" si="5"/>
        <v>1635.2765338107502</v>
      </c>
      <c r="O6" s="61">
        <f t="shared" si="5"/>
        <v>1635.2765338107502</v>
      </c>
      <c r="P6" s="61">
        <f t="shared" si="5"/>
        <v>1635.2765338107502</v>
      </c>
      <c r="Q6" s="61">
        <f t="shared" si="5"/>
        <v>1635.2765338107502</v>
      </c>
      <c r="R6" s="61">
        <f t="shared" si="5"/>
        <v>1635.2765338107502</v>
      </c>
    </row>
    <row r="7" spans="1:18" ht="25.5" x14ac:dyDescent="0.25">
      <c r="A7" s="62" t="s">
        <v>23</v>
      </c>
      <c r="B7" s="57" t="s">
        <v>13</v>
      </c>
      <c r="C7" s="57" t="s">
        <v>24</v>
      </c>
      <c r="D7" s="57" t="s">
        <v>35</v>
      </c>
      <c r="E7" s="58">
        <v>20374.759999999998</v>
      </c>
      <c r="F7" s="59">
        <f t="shared" si="0"/>
        <v>22369.449003999998</v>
      </c>
      <c r="G7" s="59">
        <f t="shared" si="2"/>
        <v>25087.337057985998</v>
      </c>
      <c r="H7" s="60">
        <f t="shared" si="6"/>
        <v>12543.668528992999</v>
      </c>
      <c r="I7" s="60">
        <f t="shared" si="4"/>
        <v>1393.7409476658888</v>
      </c>
      <c r="J7" s="61">
        <f t="shared" si="5"/>
        <v>1393.7409476658888</v>
      </c>
      <c r="K7" s="61">
        <f t="shared" si="5"/>
        <v>1393.7409476658888</v>
      </c>
      <c r="L7" s="61">
        <f t="shared" si="5"/>
        <v>1393.7409476658888</v>
      </c>
      <c r="M7" s="61">
        <f t="shared" si="5"/>
        <v>1393.7409476658888</v>
      </c>
      <c r="N7" s="61">
        <f t="shared" si="5"/>
        <v>1393.7409476658888</v>
      </c>
      <c r="O7" s="61">
        <f t="shared" si="5"/>
        <v>1393.7409476658888</v>
      </c>
      <c r="P7" s="61">
        <f t="shared" si="5"/>
        <v>1393.7409476658888</v>
      </c>
      <c r="Q7" s="61">
        <f t="shared" si="5"/>
        <v>1393.7409476658888</v>
      </c>
      <c r="R7" s="61">
        <f t="shared" si="5"/>
        <v>1393.7409476658888</v>
      </c>
    </row>
    <row r="8" spans="1:18" ht="38.25" x14ac:dyDescent="0.25">
      <c r="A8" s="62" t="s">
        <v>25</v>
      </c>
      <c r="B8" s="57" t="s">
        <v>14</v>
      </c>
      <c r="C8" s="57" t="s">
        <v>26</v>
      </c>
      <c r="D8" s="57" t="s">
        <v>61</v>
      </c>
      <c r="E8" s="58">
        <v>18933.25</v>
      </c>
      <c r="F8" s="59">
        <f t="shared" si="0"/>
        <v>20786.815175</v>
      </c>
      <c r="G8" s="59">
        <f t="shared" si="2"/>
        <v>23312.4132187625</v>
      </c>
      <c r="H8" s="60">
        <f t="shared" si="6"/>
        <v>11656.20660938125</v>
      </c>
      <c r="I8" s="60">
        <f t="shared" si="4"/>
        <v>1295.1340677090277</v>
      </c>
      <c r="J8" s="61">
        <f t="shared" si="5"/>
        <v>1295.1340677090277</v>
      </c>
      <c r="K8" s="61">
        <f t="shared" si="5"/>
        <v>1295.1340677090277</v>
      </c>
      <c r="L8" s="61">
        <f t="shared" si="5"/>
        <v>1295.1340677090277</v>
      </c>
      <c r="M8" s="61">
        <f t="shared" si="5"/>
        <v>1295.1340677090277</v>
      </c>
      <c r="N8" s="61">
        <f t="shared" si="5"/>
        <v>1295.1340677090277</v>
      </c>
      <c r="O8" s="61">
        <f t="shared" si="5"/>
        <v>1295.1340677090277</v>
      </c>
      <c r="P8" s="61">
        <f t="shared" si="5"/>
        <v>1295.1340677090277</v>
      </c>
      <c r="Q8" s="61">
        <f t="shared" si="5"/>
        <v>1295.1340677090277</v>
      </c>
      <c r="R8" s="61">
        <f t="shared" si="5"/>
        <v>1295.1340677090277</v>
      </c>
    </row>
    <row r="9" spans="1:18" ht="38.25" x14ac:dyDescent="0.25">
      <c r="A9" s="62" t="s">
        <v>28</v>
      </c>
      <c r="B9" s="57" t="s">
        <v>16</v>
      </c>
      <c r="C9" s="57" t="s">
        <v>10</v>
      </c>
      <c r="D9" s="57" t="s">
        <v>36</v>
      </c>
      <c r="E9" s="58">
        <v>18933.25</v>
      </c>
      <c r="F9" s="59">
        <f t="shared" si="0"/>
        <v>20786.815175</v>
      </c>
      <c r="G9" s="59">
        <f t="shared" si="2"/>
        <v>23312.4132187625</v>
      </c>
      <c r="H9" s="60">
        <f t="shared" si="6"/>
        <v>11656.20660938125</v>
      </c>
      <c r="I9" s="60">
        <f t="shared" si="4"/>
        <v>1295.1340677090277</v>
      </c>
      <c r="J9" s="61">
        <f t="shared" si="5"/>
        <v>1295.1340677090277</v>
      </c>
      <c r="K9" s="61">
        <f t="shared" si="5"/>
        <v>1295.1340677090277</v>
      </c>
      <c r="L9" s="61">
        <f t="shared" si="5"/>
        <v>1295.1340677090277</v>
      </c>
      <c r="M9" s="61">
        <f t="shared" si="5"/>
        <v>1295.1340677090277</v>
      </c>
      <c r="N9" s="61">
        <f t="shared" si="5"/>
        <v>1295.1340677090277</v>
      </c>
      <c r="O9" s="61">
        <f t="shared" si="5"/>
        <v>1295.1340677090277</v>
      </c>
      <c r="P9" s="61">
        <f t="shared" si="5"/>
        <v>1295.1340677090277</v>
      </c>
      <c r="Q9" s="61">
        <f t="shared" si="5"/>
        <v>1295.1340677090277</v>
      </c>
      <c r="R9" s="61">
        <f t="shared" si="5"/>
        <v>1295.1340677090277</v>
      </c>
    </row>
    <row r="10" spans="1:18" ht="51" x14ac:dyDescent="0.25">
      <c r="A10" s="62" t="s">
        <v>29</v>
      </c>
      <c r="B10" s="57" t="s">
        <v>17</v>
      </c>
      <c r="C10" s="57" t="s">
        <v>30</v>
      </c>
      <c r="D10" s="57" t="s">
        <v>33</v>
      </c>
      <c r="E10" s="58">
        <v>25965.599999999999</v>
      </c>
      <c r="F10" s="59">
        <f t="shared" si="0"/>
        <v>28507.632239999999</v>
      </c>
      <c r="G10" s="59">
        <f t="shared" si="2"/>
        <v>31971.309557159999</v>
      </c>
      <c r="H10" s="60">
        <f t="shared" si="6"/>
        <v>15985.654778579999</v>
      </c>
      <c r="I10" s="60">
        <f t="shared" si="4"/>
        <v>1776.1838642866667</v>
      </c>
      <c r="J10" s="61">
        <f t="shared" si="5"/>
        <v>1776.1838642866667</v>
      </c>
      <c r="K10" s="61">
        <f t="shared" si="5"/>
        <v>1776.1838642866667</v>
      </c>
      <c r="L10" s="61">
        <f t="shared" si="5"/>
        <v>1776.1838642866667</v>
      </c>
      <c r="M10" s="61">
        <f t="shared" si="5"/>
        <v>1776.1838642866667</v>
      </c>
      <c r="N10" s="61">
        <f t="shared" si="5"/>
        <v>1776.1838642866667</v>
      </c>
      <c r="O10" s="61">
        <f t="shared" si="5"/>
        <v>1776.1838642866667</v>
      </c>
      <c r="P10" s="61">
        <f t="shared" si="5"/>
        <v>1776.1838642866667</v>
      </c>
      <c r="Q10" s="61">
        <f t="shared" si="5"/>
        <v>1776.1838642866667</v>
      </c>
      <c r="R10" s="61">
        <f t="shared" si="5"/>
        <v>1776.1838642866667</v>
      </c>
    </row>
    <row r="11" spans="1:18" ht="51" x14ac:dyDescent="0.25">
      <c r="A11" s="62" t="s">
        <v>31</v>
      </c>
      <c r="B11" s="57" t="s">
        <v>19</v>
      </c>
      <c r="C11" s="57" t="s">
        <v>2</v>
      </c>
      <c r="D11" s="57"/>
      <c r="E11" s="58">
        <v>23260.85</v>
      </c>
      <c r="F11" s="59">
        <f t="shared" si="0"/>
        <v>25538.087215</v>
      </c>
      <c r="G11" s="59">
        <f t="shared" si="2"/>
        <v>28640.9648116225</v>
      </c>
      <c r="H11" s="63" t="s">
        <v>45</v>
      </c>
      <c r="I11" s="63" t="s">
        <v>45</v>
      </c>
      <c r="J11" s="63" t="s">
        <v>45</v>
      </c>
      <c r="K11" s="63" t="s">
        <v>45</v>
      </c>
      <c r="L11" s="63" t="s">
        <v>45</v>
      </c>
      <c r="M11" s="63" t="s">
        <v>45</v>
      </c>
      <c r="N11" s="63" t="s">
        <v>45</v>
      </c>
      <c r="O11" s="63" t="s">
        <v>45</v>
      </c>
      <c r="P11" s="63" t="s">
        <v>45</v>
      </c>
      <c r="Q11" s="63" t="s">
        <v>45</v>
      </c>
      <c r="R11" s="63" t="s">
        <v>45</v>
      </c>
    </row>
    <row r="14" spans="1:18" s="79" customFormat="1" ht="153" customHeight="1" x14ac:dyDescent="0.25">
      <c r="A14" s="78" t="s">
        <v>115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 s="80" customFormat="1" ht="15" customHeight="1" x14ac:dyDescent="0.25">
      <c r="A15" s="80" t="s">
        <v>116</v>
      </c>
    </row>
    <row r="17" spans="1:18" s="65" customFormat="1" ht="33.75" customHeight="1" x14ac:dyDescent="0.2">
      <c r="A17" s="77" t="s">
        <v>70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64"/>
    </row>
    <row r="18" spans="1:18" s="65" customFormat="1" ht="76.5" x14ac:dyDescent="0.2">
      <c r="A18" s="49" t="s">
        <v>48</v>
      </c>
      <c r="B18" s="50" t="s">
        <v>47</v>
      </c>
      <c r="C18" s="50" t="s">
        <v>49</v>
      </c>
      <c r="D18" s="50" t="s">
        <v>50</v>
      </c>
      <c r="E18" s="51" t="s">
        <v>72</v>
      </c>
      <c r="F18" s="52" t="s">
        <v>109</v>
      </c>
      <c r="G18" s="53" t="s">
        <v>112</v>
      </c>
      <c r="H18" s="54" t="s">
        <v>78</v>
      </c>
      <c r="I18" s="55" t="s">
        <v>89</v>
      </c>
      <c r="J18" s="55" t="s">
        <v>90</v>
      </c>
      <c r="K18" s="55" t="s">
        <v>91</v>
      </c>
      <c r="L18" s="55" t="s">
        <v>73</v>
      </c>
      <c r="M18" s="55" t="s">
        <v>67</v>
      </c>
      <c r="N18" s="55" t="s">
        <v>68</v>
      </c>
      <c r="O18" s="55" t="s">
        <v>69</v>
      </c>
      <c r="P18" s="55" t="s">
        <v>74</v>
      </c>
      <c r="Q18" s="55" t="s">
        <v>75</v>
      </c>
      <c r="R18" s="64"/>
    </row>
    <row r="19" spans="1:18" s="65" customFormat="1" ht="38.25" x14ac:dyDescent="0.2">
      <c r="A19" s="56" t="s">
        <v>1</v>
      </c>
      <c r="B19" s="56" t="s">
        <v>43</v>
      </c>
      <c r="C19" s="57" t="s">
        <v>42</v>
      </c>
      <c r="D19" s="57"/>
      <c r="E19" s="58">
        <v>13874.9</v>
      </c>
      <c r="F19" s="59">
        <f t="shared" ref="F19:F32" si="7">E19+E19*9.79/100</f>
        <v>15233.252709999999</v>
      </c>
      <c r="G19" s="60">
        <f>F19*75/100</f>
        <v>11424.9395325</v>
      </c>
      <c r="H19" s="60">
        <f>G19/9</f>
        <v>1269.4377258333334</v>
      </c>
      <c r="I19" s="61" t="s">
        <v>88</v>
      </c>
      <c r="J19" s="61" t="s">
        <v>88</v>
      </c>
      <c r="K19" s="61" t="s">
        <v>88</v>
      </c>
      <c r="L19" s="61" t="s">
        <v>88</v>
      </c>
      <c r="M19" s="61" t="s">
        <v>88</v>
      </c>
      <c r="N19" s="61" t="s">
        <v>88</v>
      </c>
      <c r="O19" s="61" t="s">
        <v>88</v>
      </c>
      <c r="P19" s="66"/>
      <c r="Q19" s="66"/>
      <c r="R19" s="64"/>
    </row>
    <row r="20" spans="1:18" s="65" customFormat="1" ht="51" x14ac:dyDescent="0.2">
      <c r="A20" s="57" t="s">
        <v>62</v>
      </c>
      <c r="B20" s="57" t="s">
        <v>3</v>
      </c>
      <c r="C20" s="57" t="s">
        <v>4</v>
      </c>
      <c r="D20" s="57" t="s">
        <v>63</v>
      </c>
      <c r="E20" s="58">
        <v>23010.84</v>
      </c>
      <c r="F20" s="59">
        <f t="shared" si="7"/>
        <v>25263.601235999999</v>
      </c>
      <c r="G20" s="60">
        <f>F20*3/4</f>
        <v>18947.700926999998</v>
      </c>
      <c r="H20" s="60">
        <f t="shared" ref="H20:H32" si="8">G20/9</f>
        <v>2105.3001029999996</v>
      </c>
      <c r="I20" s="55" t="s">
        <v>80</v>
      </c>
      <c r="J20" s="55" t="s">
        <v>80</v>
      </c>
      <c r="K20" s="61" t="s">
        <v>88</v>
      </c>
      <c r="L20" s="61" t="s">
        <v>88</v>
      </c>
      <c r="M20" s="61" t="s">
        <v>88</v>
      </c>
      <c r="N20" s="61" t="s">
        <v>88</v>
      </c>
      <c r="O20" s="61" t="s">
        <v>88</v>
      </c>
      <c r="P20" s="66"/>
      <c r="Q20" s="66"/>
      <c r="R20" s="64"/>
    </row>
    <row r="21" spans="1:18" s="65" customFormat="1" ht="38.25" x14ac:dyDescent="0.2">
      <c r="A21" s="62" t="s">
        <v>5</v>
      </c>
      <c r="B21" s="57" t="s">
        <v>7</v>
      </c>
      <c r="C21" s="57" t="s">
        <v>6</v>
      </c>
      <c r="D21" s="57" t="s">
        <v>41</v>
      </c>
      <c r="E21" s="58">
        <v>26148.85</v>
      </c>
      <c r="F21" s="59">
        <f t="shared" si="7"/>
        <v>28708.822414999999</v>
      </c>
      <c r="G21" s="60">
        <f>F21/2</f>
        <v>14354.411207499999</v>
      </c>
      <c r="H21" s="60">
        <f t="shared" si="8"/>
        <v>1594.934578611111</v>
      </c>
      <c r="I21" s="55" t="s">
        <v>80</v>
      </c>
      <c r="J21" s="55" t="s">
        <v>80</v>
      </c>
      <c r="K21" s="55" t="s">
        <v>80</v>
      </c>
      <c r="L21" s="61" t="s">
        <v>88</v>
      </c>
      <c r="M21" s="61" t="s">
        <v>88</v>
      </c>
      <c r="N21" s="55" t="s">
        <v>80</v>
      </c>
      <c r="O21" s="55" t="s">
        <v>80</v>
      </c>
      <c r="P21" s="66" t="s">
        <v>80</v>
      </c>
      <c r="Q21" s="66" t="s">
        <v>80</v>
      </c>
      <c r="R21" s="64"/>
    </row>
    <row r="22" spans="1:18" s="65" customFormat="1" ht="38.25" x14ac:dyDescent="0.2">
      <c r="A22" s="62" t="s">
        <v>8</v>
      </c>
      <c r="B22" s="57" t="s">
        <v>0</v>
      </c>
      <c r="C22" s="57" t="s">
        <v>9</v>
      </c>
      <c r="D22" s="57" t="s">
        <v>46</v>
      </c>
      <c r="E22" s="58">
        <v>13874.9</v>
      </c>
      <c r="F22" s="59">
        <f t="shared" si="7"/>
        <v>15233.252709999999</v>
      </c>
      <c r="G22" s="60">
        <f>F22*75/100</f>
        <v>11424.9395325</v>
      </c>
      <c r="H22" s="60">
        <f t="shared" si="8"/>
        <v>1269.4377258333334</v>
      </c>
      <c r="I22" s="67" t="s">
        <v>77</v>
      </c>
      <c r="J22" s="67" t="s">
        <v>77</v>
      </c>
      <c r="K22" s="67" t="s">
        <v>77</v>
      </c>
      <c r="L22" s="67" t="s">
        <v>77</v>
      </c>
      <c r="M22" s="67" t="s">
        <v>77</v>
      </c>
      <c r="N22" s="67" t="s">
        <v>77</v>
      </c>
      <c r="O22" s="67" t="s">
        <v>77</v>
      </c>
      <c r="P22" s="67" t="s">
        <v>77</v>
      </c>
      <c r="Q22" s="67" t="s">
        <v>77</v>
      </c>
      <c r="R22" s="64"/>
    </row>
    <row r="23" spans="1:18" s="65" customFormat="1" ht="51" x14ac:dyDescent="0.2">
      <c r="A23" s="62" t="s">
        <v>66</v>
      </c>
      <c r="B23" s="57" t="s">
        <v>11</v>
      </c>
      <c r="C23" s="57" t="s">
        <v>10</v>
      </c>
      <c r="D23" s="57" t="s">
        <v>38</v>
      </c>
      <c r="E23" s="58">
        <v>23260.85</v>
      </c>
      <c r="F23" s="59">
        <f t="shared" si="7"/>
        <v>25538.087215</v>
      </c>
      <c r="G23" s="60">
        <f t="shared" ref="G23:G29" si="9">F23/2</f>
        <v>12769.0436075</v>
      </c>
      <c r="H23" s="60">
        <f t="shared" si="8"/>
        <v>1418.7826230555556</v>
      </c>
      <c r="I23" s="67" t="s">
        <v>77</v>
      </c>
      <c r="J23" s="67" t="s">
        <v>77</v>
      </c>
      <c r="K23" s="67" t="s">
        <v>77</v>
      </c>
      <c r="L23" s="67" t="s">
        <v>77</v>
      </c>
      <c r="M23" s="67" t="s">
        <v>77</v>
      </c>
      <c r="N23" s="67" t="s">
        <v>77</v>
      </c>
      <c r="O23" s="67" t="s">
        <v>77</v>
      </c>
      <c r="P23" s="67" t="s">
        <v>77</v>
      </c>
      <c r="Q23" s="67" t="s">
        <v>77</v>
      </c>
      <c r="R23" s="64"/>
    </row>
    <row r="24" spans="1:18" s="65" customFormat="1" ht="51" x14ac:dyDescent="0.2">
      <c r="A24" s="62" t="s">
        <v>21</v>
      </c>
      <c r="B24" s="57" t="s">
        <v>12</v>
      </c>
      <c r="C24" s="57" t="s">
        <v>22</v>
      </c>
      <c r="D24" s="57" t="s">
        <v>34</v>
      </c>
      <c r="E24" s="58">
        <v>23905.71</v>
      </c>
      <c r="F24" s="59">
        <f t="shared" si="7"/>
        <v>26246.079009000001</v>
      </c>
      <c r="G24" s="60">
        <f t="shared" si="9"/>
        <v>13123.0395045</v>
      </c>
      <c r="H24" s="60">
        <f t="shared" si="8"/>
        <v>1458.1155005000001</v>
      </c>
      <c r="I24" s="55" t="s">
        <v>80</v>
      </c>
      <c r="J24" s="55" t="s">
        <v>80</v>
      </c>
      <c r="K24" s="55" t="s">
        <v>80</v>
      </c>
      <c r="L24" s="55" t="s">
        <v>80</v>
      </c>
      <c r="M24" s="55" t="s">
        <v>80</v>
      </c>
      <c r="N24" s="55" t="s">
        <v>80</v>
      </c>
      <c r="O24" s="55" t="s">
        <v>80</v>
      </c>
      <c r="P24" s="55" t="s">
        <v>80</v>
      </c>
      <c r="Q24" s="55" t="s">
        <v>80</v>
      </c>
      <c r="R24" s="64"/>
    </row>
    <row r="25" spans="1:18" s="65" customFormat="1" ht="25.5" x14ac:dyDescent="0.2">
      <c r="A25" s="62" t="s">
        <v>23</v>
      </c>
      <c r="B25" s="57" t="s">
        <v>13</v>
      </c>
      <c r="C25" s="57" t="s">
        <v>24</v>
      </c>
      <c r="D25" s="57" t="s">
        <v>35</v>
      </c>
      <c r="E25" s="58">
        <v>20374.759999999998</v>
      </c>
      <c r="F25" s="59">
        <f t="shared" si="7"/>
        <v>22369.449003999998</v>
      </c>
      <c r="G25" s="60">
        <f t="shared" si="9"/>
        <v>11184.724501999999</v>
      </c>
      <c r="H25" s="60">
        <f t="shared" si="8"/>
        <v>1242.7471668888888</v>
      </c>
      <c r="I25" s="68" t="s">
        <v>88</v>
      </c>
      <c r="J25" s="68" t="s">
        <v>88</v>
      </c>
      <c r="K25" s="68" t="s">
        <v>88</v>
      </c>
      <c r="L25" s="68" t="s">
        <v>88</v>
      </c>
      <c r="M25" s="68" t="s">
        <v>88</v>
      </c>
      <c r="N25" s="68" t="s">
        <v>88</v>
      </c>
      <c r="O25" s="68" t="s">
        <v>88</v>
      </c>
      <c r="P25" s="66"/>
      <c r="Q25" s="66"/>
      <c r="R25" s="64"/>
    </row>
    <row r="26" spans="1:18" s="65" customFormat="1" ht="38.25" x14ac:dyDescent="0.2">
      <c r="A26" s="62" t="s">
        <v>25</v>
      </c>
      <c r="B26" s="57" t="s">
        <v>14</v>
      </c>
      <c r="C26" s="57" t="s">
        <v>26</v>
      </c>
      <c r="D26" s="57" t="s">
        <v>61</v>
      </c>
      <c r="E26" s="58">
        <v>18933.25</v>
      </c>
      <c r="F26" s="59">
        <f t="shared" si="7"/>
        <v>20786.815175</v>
      </c>
      <c r="G26" s="60">
        <f t="shared" si="9"/>
        <v>10393.4075875</v>
      </c>
      <c r="H26" s="60">
        <f t="shared" si="8"/>
        <v>1154.8230652777777</v>
      </c>
      <c r="I26" s="55" t="s">
        <v>99</v>
      </c>
      <c r="J26" s="68" t="s">
        <v>88</v>
      </c>
      <c r="K26" s="68" t="s">
        <v>88</v>
      </c>
      <c r="L26" s="68" t="s">
        <v>88</v>
      </c>
      <c r="M26" s="68" t="s">
        <v>88</v>
      </c>
      <c r="N26" s="55" t="s">
        <v>100</v>
      </c>
      <c r="O26" s="66"/>
      <c r="P26" s="66"/>
      <c r="Q26" s="66"/>
      <c r="R26" s="64"/>
    </row>
    <row r="27" spans="1:18" s="65" customFormat="1" ht="38.25" x14ac:dyDescent="0.2">
      <c r="A27" s="57" t="s">
        <v>37</v>
      </c>
      <c r="B27" s="57" t="s">
        <v>15</v>
      </c>
      <c r="C27" s="57" t="s">
        <v>27</v>
      </c>
      <c r="D27" s="57" t="s">
        <v>39</v>
      </c>
      <c r="E27" s="58">
        <v>26169.53</v>
      </c>
      <c r="F27" s="59">
        <f t="shared" si="7"/>
        <v>28731.526986999997</v>
      </c>
      <c r="G27" s="60">
        <f t="shared" si="9"/>
        <v>14365.763493499999</v>
      </c>
      <c r="H27" s="60">
        <f t="shared" si="8"/>
        <v>1596.1959437222222</v>
      </c>
      <c r="I27" s="55" t="s">
        <v>113</v>
      </c>
      <c r="J27" s="55" t="s">
        <v>114</v>
      </c>
      <c r="K27" s="55" t="s">
        <v>101</v>
      </c>
      <c r="L27" s="55" t="s">
        <v>101</v>
      </c>
      <c r="M27" s="55" t="s">
        <v>101</v>
      </c>
      <c r="N27" s="55" t="s">
        <v>101</v>
      </c>
      <c r="O27" s="55" t="s">
        <v>101</v>
      </c>
      <c r="P27" s="55" t="s">
        <v>101</v>
      </c>
      <c r="Q27" s="55" t="s">
        <v>101</v>
      </c>
      <c r="R27" s="64"/>
    </row>
    <row r="28" spans="1:18" s="65" customFormat="1" ht="38.25" x14ac:dyDescent="0.2">
      <c r="A28" s="62" t="s">
        <v>28</v>
      </c>
      <c r="B28" s="57" t="s">
        <v>16</v>
      </c>
      <c r="C28" s="57" t="s">
        <v>10</v>
      </c>
      <c r="D28" s="57" t="s">
        <v>36</v>
      </c>
      <c r="E28" s="58">
        <v>18933.25</v>
      </c>
      <c r="F28" s="59">
        <f t="shared" si="7"/>
        <v>20786.815175</v>
      </c>
      <c r="G28" s="60">
        <f t="shared" si="9"/>
        <v>10393.4075875</v>
      </c>
      <c r="H28" s="60">
        <f t="shared" si="8"/>
        <v>1154.8230652777777</v>
      </c>
      <c r="I28" s="55" t="s">
        <v>80</v>
      </c>
      <c r="J28" s="55" t="s">
        <v>80</v>
      </c>
      <c r="K28" s="55" t="s">
        <v>80</v>
      </c>
      <c r="L28" s="55" t="s">
        <v>80</v>
      </c>
      <c r="M28" s="55" t="s">
        <v>80</v>
      </c>
      <c r="N28" s="55" t="s">
        <v>80</v>
      </c>
      <c r="O28" s="55" t="s">
        <v>80</v>
      </c>
      <c r="P28" s="66" t="s">
        <v>80</v>
      </c>
      <c r="Q28" s="66" t="s">
        <v>107</v>
      </c>
      <c r="R28" s="64"/>
    </row>
    <row r="29" spans="1:18" s="65" customFormat="1" ht="51" x14ac:dyDescent="0.2">
      <c r="A29" s="62" t="s">
        <v>29</v>
      </c>
      <c r="B29" s="57" t="s">
        <v>17</v>
      </c>
      <c r="C29" s="57" t="s">
        <v>30</v>
      </c>
      <c r="D29" s="57" t="s">
        <v>33</v>
      </c>
      <c r="E29" s="58">
        <v>25965.599999999999</v>
      </c>
      <c r="F29" s="59">
        <f t="shared" si="7"/>
        <v>28507.632239999999</v>
      </c>
      <c r="G29" s="60">
        <f t="shared" si="9"/>
        <v>14253.81612</v>
      </c>
      <c r="H29" s="60">
        <f t="shared" si="8"/>
        <v>1583.7573466666665</v>
      </c>
      <c r="I29" s="55" t="s">
        <v>88</v>
      </c>
      <c r="J29" s="55" t="s">
        <v>80</v>
      </c>
      <c r="K29" s="55" t="s">
        <v>80</v>
      </c>
      <c r="L29" s="68" t="s">
        <v>88</v>
      </c>
      <c r="M29" s="68" t="s">
        <v>88</v>
      </c>
      <c r="N29" s="55" t="s">
        <v>80</v>
      </c>
      <c r="O29" s="55" t="s">
        <v>80</v>
      </c>
      <c r="P29" s="66" t="s">
        <v>80</v>
      </c>
      <c r="Q29" s="66"/>
      <c r="R29" s="64"/>
    </row>
    <row r="30" spans="1:18" s="65" customFormat="1" ht="51" x14ac:dyDescent="0.2">
      <c r="A30" s="69" t="s">
        <v>44</v>
      </c>
      <c r="B30" s="57" t="s">
        <v>18</v>
      </c>
      <c r="C30" s="57" t="s">
        <v>30</v>
      </c>
      <c r="D30" s="57" t="s">
        <v>40</v>
      </c>
      <c r="E30" s="58">
        <v>26148.85</v>
      </c>
      <c r="F30" s="59">
        <f t="shared" si="7"/>
        <v>28708.822414999999</v>
      </c>
      <c r="G30" s="60">
        <f>F30*75/100</f>
        <v>21531.616811250002</v>
      </c>
      <c r="H30" s="60">
        <f t="shared" si="8"/>
        <v>2392.401867916667</v>
      </c>
      <c r="I30" s="55" t="s">
        <v>80</v>
      </c>
      <c r="J30" s="55" t="s">
        <v>80</v>
      </c>
      <c r="K30" s="55" t="s">
        <v>80</v>
      </c>
      <c r="L30" s="55" t="s">
        <v>80</v>
      </c>
      <c r="M30" s="70" t="s">
        <v>106</v>
      </c>
      <c r="N30" s="70" t="s">
        <v>106</v>
      </c>
      <c r="O30" s="70" t="s">
        <v>106</v>
      </c>
      <c r="P30" s="70" t="s">
        <v>106</v>
      </c>
      <c r="Q30" s="70" t="s">
        <v>106</v>
      </c>
      <c r="R30" s="64"/>
    </row>
    <row r="31" spans="1:18" s="65" customFormat="1" ht="51" x14ac:dyDescent="0.2">
      <c r="A31" s="62" t="s">
        <v>31</v>
      </c>
      <c r="B31" s="57" t="s">
        <v>19</v>
      </c>
      <c r="C31" s="57" t="s">
        <v>2</v>
      </c>
      <c r="D31" s="57"/>
      <c r="E31" s="58">
        <v>23260.85</v>
      </c>
      <c r="F31" s="59">
        <f t="shared" si="7"/>
        <v>25538.087215</v>
      </c>
      <c r="G31" s="63" t="s">
        <v>45</v>
      </c>
      <c r="H31" s="63" t="s">
        <v>45</v>
      </c>
      <c r="I31" s="63" t="s">
        <v>45</v>
      </c>
      <c r="J31" s="63" t="s">
        <v>45</v>
      </c>
      <c r="K31" s="63" t="s">
        <v>45</v>
      </c>
      <c r="L31" s="63" t="s">
        <v>45</v>
      </c>
      <c r="M31" s="63" t="s">
        <v>45</v>
      </c>
      <c r="N31" s="63" t="s">
        <v>45</v>
      </c>
      <c r="O31" s="63" t="s">
        <v>45</v>
      </c>
      <c r="P31" s="63" t="s">
        <v>45</v>
      </c>
      <c r="Q31" s="63" t="s">
        <v>45</v>
      </c>
      <c r="R31" s="64"/>
    </row>
    <row r="32" spans="1:18" s="65" customFormat="1" ht="51" x14ac:dyDescent="0.2">
      <c r="A32" s="62" t="s">
        <v>32</v>
      </c>
      <c r="B32" s="57" t="s">
        <v>20</v>
      </c>
      <c r="C32" s="57" t="s">
        <v>10</v>
      </c>
      <c r="D32" s="57" t="s">
        <v>38</v>
      </c>
      <c r="E32" s="58">
        <v>23260.85</v>
      </c>
      <c r="F32" s="59">
        <f t="shared" si="7"/>
        <v>25538.087215</v>
      </c>
      <c r="G32" s="60">
        <f>F32*3/4</f>
        <v>19153.565411249998</v>
      </c>
      <c r="H32" s="60">
        <f t="shared" si="8"/>
        <v>2128.173934583333</v>
      </c>
      <c r="I32" s="55" t="s">
        <v>106</v>
      </c>
      <c r="J32" s="55" t="s">
        <v>106</v>
      </c>
      <c r="K32" s="55" t="s">
        <v>106</v>
      </c>
      <c r="L32" s="55" t="s">
        <v>106</v>
      </c>
      <c r="M32" s="55" t="s">
        <v>106</v>
      </c>
      <c r="N32" s="55" t="s">
        <v>106</v>
      </c>
      <c r="O32" s="55" t="s">
        <v>106</v>
      </c>
      <c r="P32" s="55" t="s">
        <v>106</v>
      </c>
      <c r="Q32" s="55" t="s">
        <v>106</v>
      </c>
      <c r="R32" s="64"/>
    </row>
    <row r="35" spans="1:10" x14ac:dyDescent="0.25">
      <c r="A35" s="74" t="s">
        <v>64</v>
      </c>
      <c r="B35" s="75"/>
      <c r="C35" s="75"/>
      <c r="D35" s="75"/>
      <c r="E35" s="75"/>
      <c r="F35" s="75"/>
      <c r="G35" s="75"/>
      <c r="H35" s="75"/>
      <c r="I35" s="75"/>
      <c r="J35" s="75"/>
    </row>
    <row r="36" spans="1:10" x14ac:dyDescent="0.25">
      <c r="A36" s="74" t="s">
        <v>52</v>
      </c>
      <c r="B36" s="75"/>
      <c r="C36" s="75"/>
      <c r="D36" s="75"/>
      <c r="E36" s="75"/>
      <c r="F36" s="75"/>
      <c r="G36" s="75"/>
      <c r="H36" s="75"/>
      <c r="I36" s="75"/>
      <c r="J36" s="75"/>
    </row>
    <row r="37" spans="1:10" x14ac:dyDescent="0.25">
      <c r="A37" s="74" t="s">
        <v>104</v>
      </c>
      <c r="B37" s="74"/>
      <c r="C37" s="74"/>
      <c r="D37" s="74"/>
    </row>
  </sheetData>
  <mergeCells count="7">
    <mergeCell ref="A1:R1"/>
    <mergeCell ref="A35:J35"/>
    <mergeCell ref="A36:J36"/>
    <mergeCell ref="A37:D37"/>
    <mergeCell ref="A17:Q17"/>
    <mergeCell ref="A14:R14"/>
    <mergeCell ref="A15:XF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2016-2017 yılına ait Hesaplama</vt:lpstr>
      <vt:lpstr>2017-2018 yılı Hesaplama Bil.</vt:lpstr>
      <vt:lpstr>2018-2019 Yılı Hesaplama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2018-09-17T07:23:21Z</dcterms:modified>
</cp:coreProperties>
</file>