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225" tabRatio="809" activeTab="2"/>
  </bookViews>
  <sheets>
    <sheet name="Doküman Hakkında" sheetId="5" r:id="rId1"/>
    <sheet name="Tanımlamalar" sheetId="4" r:id="rId2"/>
    <sheet name="Risk Kayıt ve İlave Risk Yön." sheetId="3" r:id="rId3"/>
    <sheet name="Katılımcı Değerlendirmeleri" sheetId="8" r:id="rId4"/>
    <sheet name="Risk Haritası" sheetId="6" r:id="rId5"/>
  </sheets>
  <definedNames>
    <definedName name="_xlnm._FilterDatabase" localSheetId="2" hidden="1">'Risk Kayıt ve İlave Risk Yön.'!$C$3:$AW$7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8" l="1"/>
  <c r="BI16" i="8" l="1"/>
  <c r="BH16" i="8"/>
  <c r="BG16" i="8"/>
  <c r="BF16" i="8"/>
  <c r="BE16" i="8"/>
  <c r="BI15" i="8"/>
  <c r="BH15" i="8"/>
  <c r="BG15" i="8"/>
  <c r="BF15" i="8"/>
  <c r="BE15" i="8"/>
  <c r="BI14" i="8"/>
  <c r="BH14" i="8"/>
  <c r="BG14" i="8"/>
  <c r="BF14" i="8"/>
  <c r="BE14" i="8"/>
  <c r="BI13" i="8"/>
  <c r="BH13" i="8"/>
  <c r="BG13" i="8"/>
  <c r="BF13" i="8"/>
  <c r="BE13" i="8"/>
  <c r="F12" i="8"/>
  <c r="G12" i="8" s="1"/>
  <c r="H12" i="8" s="1"/>
  <c r="I12" i="8" s="1"/>
  <c r="J12" i="8" s="1"/>
  <c r="K12" i="8" s="1"/>
  <c r="L12" i="8" s="1"/>
  <c r="M12" i="8" s="1"/>
  <c r="N12" i="8" s="1"/>
  <c r="O12" i="8" s="1"/>
  <c r="P12" i="8" s="1"/>
  <c r="Q12" i="8" s="1"/>
  <c r="R12" i="8" s="1"/>
  <c r="S12" i="8" s="1"/>
  <c r="T12" i="8" s="1"/>
  <c r="U12" i="8" s="1"/>
  <c r="V12" i="8" s="1"/>
  <c r="W12" i="8" s="1"/>
  <c r="X12" i="8" s="1"/>
  <c r="Y12" i="8" s="1"/>
  <c r="Z12" i="8" s="1"/>
  <c r="AA12" i="8" s="1"/>
  <c r="AB12" i="8" s="1"/>
  <c r="AC12" i="8" s="1"/>
  <c r="AD12" i="8" s="1"/>
  <c r="AE12" i="8" s="1"/>
  <c r="AF12" i="8" s="1"/>
  <c r="AG12" i="8" s="1"/>
  <c r="AH12" i="8" s="1"/>
  <c r="AI12" i="8" s="1"/>
  <c r="AJ12" i="8" s="1"/>
  <c r="AK12" i="8" s="1"/>
  <c r="AL12" i="8" s="1"/>
  <c r="AM12" i="8" s="1"/>
  <c r="AN12" i="8" s="1"/>
  <c r="AO12" i="8" s="1"/>
  <c r="AP12" i="8" s="1"/>
  <c r="AQ12" i="8" s="1"/>
  <c r="BI8" i="8"/>
  <c r="BH8" i="8"/>
  <c r="BG8" i="8"/>
  <c r="BF8" i="8"/>
  <c r="BE8" i="8"/>
  <c r="BI7" i="8"/>
  <c r="BH7" i="8"/>
  <c r="BG7" i="8"/>
  <c r="BF7" i="8"/>
  <c r="BE7" i="8"/>
  <c r="BI6" i="8"/>
  <c r="BH6" i="8"/>
  <c r="BG6" i="8"/>
  <c r="BF6" i="8"/>
  <c r="BE6" i="8"/>
  <c r="B6" i="8"/>
  <c r="BI5" i="8"/>
  <c r="BH5" i="8"/>
  <c r="BG5" i="8"/>
  <c r="BF5" i="8"/>
  <c r="BE5" i="8"/>
  <c r="F4" i="8"/>
  <c r="G4" i="8" s="1"/>
  <c r="H4" i="8" s="1"/>
  <c r="I4" i="8" s="1"/>
  <c r="J4" i="8" s="1"/>
  <c r="K4" i="8" s="1"/>
  <c r="L4" i="8" s="1"/>
  <c r="M4" i="8" s="1"/>
  <c r="N4" i="8" s="1"/>
  <c r="O4" i="8" s="1"/>
  <c r="P4" i="8" s="1"/>
  <c r="Q4" i="8" s="1"/>
  <c r="R4" i="8" s="1"/>
  <c r="S4" i="8" s="1"/>
  <c r="T4" i="8" s="1"/>
  <c r="U4" i="8" s="1"/>
  <c r="V4" i="8" s="1"/>
  <c r="W4" i="8" s="1"/>
  <c r="X4" i="8" s="1"/>
  <c r="Y4" i="8" s="1"/>
  <c r="Z4" i="8" s="1"/>
  <c r="AA4" i="8" s="1"/>
  <c r="AB4" i="8" s="1"/>
  <c r="AC4" i="8" s="1"/>
  <c r="AD4" i="8" s="1"/>
  <c r="AE4" i="8" s="1"/>
  <c r="AF4" i="8" s="1"/>
  <c r="AG4" i="8" s="1"/>
  <c r="AH4" i="8" s="1"/>
  <c r="AI4" i="8" s="1"/>
  <c r="AJ4" i="8" s="1"/>
  <c r="AK4" i="8" s="1"/>
  <c r="AL4" i="8" s="1"/>
  <c r="AM4" i="8" s="1"/>
  <c r="AN4" i="8" s="1"/>
  <c r="AO4" i="8" s="1"/>
  <c r="AP4" i="8" s="1"/>
  <c r="AQ4" i="8" s="1"/>
  <c r="BJ6" i="8" l="1"/>
  <c r="BK6" i="8" s="1"/>
  <c r="Q5" i="3" s="1"/>
  <c r="BJ7" i="8"/>
  <c r="BK7" i="8" s="1"/>
  <c r="Q6" i="3" s="1"/>
  <c r="BJ16" i="8"/>
  <c r="BK16" i="8" s="1"/>
  <c r="R7" i="3" s="1"/>
  <c r="BJ5" i="8"/>
  <c r="BK5" i="8" s="1"/>
  <c r="Q4" i="3" s="1"/>
  <c r="BJ14" i="8"/>
  <c r="BK14" i="8" s="1"/>
  <c r="R5" i="3" s="1"/>
  <c r="S5" i="3" s="1"/>
  <c r="T5" i="3" s="1"/>
  <c r="BJ8" i="8"/>
  <c r="BK8" i="8" s="1"/>
  <c r="Q7" i="3" s="1"/>
  <c r="BJ13" i="8"/>
  <c r="BK13" i="8" s="1"/>
  <c r="R4" i="3" s="1"/>
  <c r="BJ15" i="8"/>
  <c r="BK15" i="8" s="1"/>
  <c r="R6" i="3" s="1"/>
  <c r="W7" i="3"/>
  <c r="W6" i="3"/>
  <c r="W5" i="3"/>
  <c r="W4" i="3"/>
  <c r="S7" i="3" l="1"/>
  <c r="T7" i="3" s="1"/>
  <c r="S6" i="3"/>
  <c r="T6" i="3" s="1"/>
  <c r="S4" i="3"/>
  <c r="T4" i="3" s="1"/>
  <c r="Y4" i="3" l="1"/>
  <c r="Z4" i="3" s="1"/>
  <c r="Y7" i="3"/>
  <c r="Z7" i="3" s="1"/>
  <c r="Y6" i="3"/>
  <c r="Z6" i="3" s="1"/>
  <c r="Y5" i="3"/>
  <c r="Z5" i="3" s="1"/>
</calcChain>
</file>

<file path=xl/sharedStrings.xml><?xml version="1.0" encoding="utf-8"?>
<sst xmlns="http://schemas.openxmlformats.org/spreadsheetml/2006/main" count="329" uniqueCount="207">
  <si>
    <t>Doküman Hakkında</t>
  </si>
  <si>
    <t>Genel</t>
  </si>
  <si>
    <t>Doküman Kontrol</t>
  </si>
  <si>
    <t>Genel Bilgiler</t>
  </si>
  <si>
    <t>Versiyon:</t>
  </si>
  <si>
    <t>Versiyon</t>
  </si>
  <si>
    <t>Revizyon Tarihi</t>
  </si>
  <si>
    <t>Değişiklik Açıklaması</t>
  </si>
  <si>
    <t>Risk No</t>
  </si>
  <si>
    <t>Olasılık</t>
  </si>
  <si>
    <t>Etki</t>
  </si>
  <si>
    <t>Risk No.</t>
  </si>
  <si>
    <t>Riske Yönelik Alınacak Karar</t>
  </si>
  <si>
    <t>Doğal Risk Puanı</t>
  </si>
  <si>
    <t>Mevcut Risk Yönetimi Faaliyetleri</t>
  </si>
  <si>
    <t>Artık Risk Puanı</t>
  </si>
  <si>
    <t xml:space="preserve">Doğal risk, kurum tarafından riske yönelik herhangi bir risk yönetimi faaliyeti uygulanmadan önceki risk seviyesidir. Doğal risk puanı, etki ve olasılık seviyelerinin çarpımı ile hesaplanır. </t>
  </si>
  <si>
    <t>Belirleme Tarihi</t>
  </si>
  <si>
    <t>Belirlenme Tarihi</t>
  </si>
  <si>
    <t>Risklerin Değerlendirilmesi</t>
  </si>
  <si>
    <t>Risklerin Belirlenmesi</t>
  </si>
  <si>
    <t>Riske Yönelik Alınacak Kararların Belirlenmesi</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</si>
  <si>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</si>
  <si>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Öncü Risk Göstergesi (ÖRG)</t>
  </si>
  <si>
    <t>ÖRG Hedefi</t>
  </si>
  <si>
    <t>ÖRG Raporlama Periyodu</t>
  </si>
  <si>
    <t>Risk İştahı</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</si>
  <si>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</si>
  <si>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 xml:space="preserve">Kurumun "Nereye ulaşmak istiyoruz?" sorusuna verdiği cevabı ifade eder. </t>
  </si>
  <si>
    <t>Kurumun stratejik planında yer alan hedefin numarasını ifade eder.</t>
  </si>
  <si>
    <t>Kurumun stratejik planında yer alan amacın numarasını ifade eder.</t>
  </si>
  <si>
    <t>Amaçların gerçekleştirilmesine yönelik öngörülen çıktı ve sonuçları tanımlanmış bir zaman dilimi içerisinde nitelik ve nicelik olarak ifade eder.</t>
  </si>
  <si>
    <t>Kurum stratejik planında yer alan hedefine yönelik tanımlanan riskin numarasını ifade eder.</t>
  </si>
  <si>
    <t>Kurumun stratejik amaç ve hedeflerine ulaşmasını önemli ölçüde etkileyebilecek "ÇOK YÜKSEK" ve "YÜKSEK" seviyeli risklerin takibinde kullanılan göstergeleri ifade eder.</t>
  </si>
  <si>
    <t>Kullanılan ÖRG'ye yönelik tanımlanan hedefi ifade eder.</t>
  </si>
  <si>
    <t xml:space="preserve">Tanımlanan ÖRG'nin hangi periyotta ilgili yöneticilere raporlanacağını ifade eder. </t>
  </si>
  <si>
    <t>Risklerin İzlenmesi</t>
  </si>
  <si>
    <t>Değişim Nedenleri</t>
  </si>
  <si>
    <t>Tanımlamalar</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</si>
  <si>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</si>
  <si>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 xml:space="preserve">Doğal risk kategorisinde veya artık risk kategorisinde bir değişiklik olması durumunda değişikliğin nedenlerinin açıklandığı alandır. </t>
  </si>
  <si>
    <t>Doğal risk kategorisinin değişmesi durumunda yeni doğal risk kategorisini ifade eder.</t>
  </si>
  <si>
    <t>Artık risk kategorisinin değişmesi durumunda yeni artık risk kategorisini ifade eder.</t>
  </si>
  <si>
    <t xml:space="preserve">Mevcut Risk Yönetimi Faaliyetleri Değişti mi? </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</si>
  <si>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</si>
  <si>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Doğal riski yönetmeye yönelik olarak kurum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</si>
  <si>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Öngörülen riskin gerçekleşmesi halinde bağlı olduğu hedefe ve kuruma etkisinin ÇOK YÜKSEK (5) / YÜKSEK (4)/ ORTA (3)/ DÜŞÜK (2)/ ÇOK DÜŞÜK (1) olarak değerlendirildiği alandır.</t>
  </si>
  <si>
    <t>Hesaplanan doğal risk puanının "ÇOK YÜKSEK", "YÜKSEK", "ORTA", "DÜŞÜK" veya "ÇOK DÜŞÜK" olmak üzere sınıflandırılmasıdır.</t>
  </si>
  <si>
    <t>Hesaplanan artık risk puanının"ÇOK YÜKSEK", "YÜKSEK", "ORTA", "DÜŞÜK" veya "ÇOK DÜŞÜK" olmak üzere sınıflandırılmasıdır.</t>
  </si>
  <si>
    <t>Öngörülen riskin gerçekleşme ihtimalinin NEREDEYSE KESİN (5)/ YÜKSEK OLASILIK (4)/ OLASI (3)/ ZAYIF OLASILIK (2)/ ÇOK DÜŞÜK OLASILIK (1) olarak değerlendirildiği alandır.</t>
  </si>
  <si>
    <t>OLASILIK</t>
  </si>
  <si>
    <t>Neredeyse Kesin</t>
  </si>
  <si>
    <t>Yüksek Olasılık</t>
  </si>
  <si>
    <t>Olası</t>
  </si>
  <si>
    <t>Zayıf Olasılık</t>
  </si>
  <si>
    <t>Çok Zayıf Olasılık</t>
  </si>
  <si>
    <t>Çok Düşük</t>
  </si>
  <si>
    <t>Düşük</t>
  </si>
  <si>
    <t>Orta</t>
  </si>
  <si>
    <t>Çok Yüksek</t>
  </si>
  <si>
    <t>ETKİ</t>
  </si>
  <si>
    <t>Yüksek</t>
  </si>
  <si>
    <t>RİSK HARİTASI</t>
  </si>
  <si>
    <t>Revizyonlar (*)</t>
  </si>
  <si>
    <t>Düzenleyen</t>
  </si>
  <si>
    <r>
      <t xml:space="preserve">[1.0] </t>
    </r>
    <r>
      <rPr>
        <i/>
        <sz val="10"/>
        <color theme="1"/>
        <rFont val="Georgia"/>
        <family val="1"/>
        <charset val="162"/>
      </rPr>
      <t>(örnek gösterim)</t>
    </r>
  </si>
  <si>
    <t>Dağıtım &amp; Onaylar (**)</t>
  </si>
  <si>
    <t>Onay Tarihi</t>
  </si>
  <si>
    <t>Açıklama</t>
  </si>
  <si>
    <t>Dokümanın versiyonunu ifade eder.</t>
  </si>
  <si>
    <t xml:space="preserve">Son versiyonun düzenlenme tarihini ifade eder. </t>
  </si>
  <si>
    <r>
      <rPr>
        <sz val="10"/>
        <color rgb="FFC00000"/>
        <rFont val="Georgia"/>
        <family val="1"/>
        <charset val="162"/>
      </rPr>
      <t xml:space="preserve">(*) </t>
    </r>
    <r>
      <rPr>
        <sz val="10"/>
        <color theme="1"/>
        <rFont val="Georgia"/>
        <family val="1"/>
        <charset val="162"/>
      </rPr>
      <t xml:space="preserve">Versiyon geçmişini ifade eder. Bu bölüme dokümana ilişkin yapılan revizyon değişiklikleri versiyon numarası, revizyon tarihi ve değişiklik açıklamaları ile beraber olacak şekilde dokümante edilir. </t>
    </r>
  </si>
  <si>
    <r>
      <rPr>
        <sz val="10"/>
        <color rgb="FFC00000"/>
        <rFont val="Georgia"/>
        <family val="1"/>
        <charset val="162"/>
      </rPr>
      <t>(**)</t>
    </r>
    <r>
      <rPr>
        <sz val="10"/>
        <color theme="1"/>
        <rFont val="Georgia"/>
        <family val="1"/>
        <charset val="162"/>
      </rPr>
      <t xml:space="preserve"> Versiyon geçmişini ifade eder. Bu bölüme dokümana ilişkin yapılan revizyon değişiklikleri versiyon numarası, revizyon tarihi ve değişiklik açıklamaları ve onay tarihi ile beraber olacak şekilde dokümante edilir. </t>
    </r>
  </si>
  <si>
    <t>Versiyon Tarihi:</t>
  </si>
  <si>
    <t>Risk Güncellik Durumu</t>
  </si>
  <si>
    <t>Belirlenecek risklerin hangi kategorilerde değerlendirileceğini ifade eder. Dış risk ve kurum içinde yönetilebilecek risk olmak üzere 2 odakta değerlendirilir. Riskler kurumun belirlediği alt kategorilerde (uyum, finansal vb.) detaylandırılabilir.</t>
  </si>
  <si>
    <t>Riske yönelik belirlenen azaltma kararı doğrultusunda alınacak önlemleri / yapılacak çalışmaları ifade eder.</t>
  </si>
  <si>
    <t>Doğal Risk Seviyesi</t>
  </si>
  <si>
    <t>Artık Risk Seviyesi (Sonuç)</t>
  </si>
  <si>
    <t>Artık Risk Seviyesi 
(Sonuç)</t>
  </si>
  <si>
    <t>Doğal Risk Seviyesi Değişti mi?</t>
  </si>
  <si>
    <t>Artık Risk Seviyesi Değişti mi?</t>
  </si>
  <si>
    <t>Yeni Doğal Risk Seviyesi</t>
  </si>
  <si>
    <t>Yeni Artık Seviyesi</t>
  </si>
  <si>
    <t>Açıklama / Revize</t>
  </si>
  <si>
    <t>Mevcut Risk Yönetimi Faaliyetleri Riskin Etkisini Mi Olasılığını Mı Düşürmekte?</t>
  </si>
  <si>
    <t xml:space="preserve">Mevcut risk yönetimi faaliyetlerinin riskin etkisini mi yoksa olasığını mı düşürdüğüne ilişkin (ikisi birlikte de olabilir) sınıflama yapılmasıdır. </t>
  </si>
  <si>
    <t xml:space="preserve">Riskin güncel olup olmadığı veya herhangi bir değişikliğe uğrayıp uğramadığını belirtir. "Güncel, Güncel Değil, Değişti" kategorileri ile takip sağlanır. </t>
  </si>
  <si>
    <t>İlave Risk Yönetim Faaliyeti</t>
  </si>
  <si>
    <t>Faaliyet Sorumluları</t>
  </si>
  <si>
    <t>Faaliyet Durumu</t>
  </si>
  <si>
    <t>Revize Faaliyet Tarihi</t>
  </si>
  <si>
    <t>Değişen Risk Seviyelerine İstinaden Yeni/İlave Faaliyet Tanımlaması Gerekli mi?</t>
  </si>
  <si>
    <t>Değişen Risk Seviyesine İstinaden Yeni/İlave Faaliyet Tanımlaması Gerekli mi?</t>
  </si>
  <si>
    <t>Tanımlanan ÖRG'ye yönelik sapma olması durumunda uygulanacak faaliyeti ifade eder.</t>
  </si>
  <si>
    <t>Gerçekleştirilecek faaliyetin planlanan tamamlanma tarihidir.</t>
  </si>
  <si>
    <t xml:space="preserve">Risklere yönelik alınan kararlar doğrultusunda belirlenen gerekli faaliyetlerin gerçekleştirilmesinden sorumlu birim ve yöneticileri ifade eder. </t>
  </si>
  <si>
    <t>A</t>
  </si>
  <si>
    <t>B</t>
  </si>
  <si>
    <t>C</t>
  </si>
  <si>
    <t>D</t>
  </si>
  <si>
    <t>E</t>
  </si>
  <si>
    <t>Artık Risk Seviyesi Bölgeler</t>
  </si>
  <si>
    <t xml:space="preserve">İlgili haritada bölgeler renklerle ifade edilmektedir. A bölgesi çok yüksek seviyeye sahip riskleri ifade ederken, E bölgesi çok düşük seviyeli riskleri ifade etmektedir. Risklerin harita üzerinde gösterimi ile kurum içerisinde varolan risklerin seviyelerinin hangi alanlarda yoğunlaştığı kolayca ifade edilebilmektedir. </t>
  </si>
  <si>
    <t xml:space="preserve">Risk haritaları hem doğal risklerin hem de artık risk seviyelerinin gösteriminde kullanılabilir. Doğal risk seviyesi hesaplanan bir riskin mevcut risk yönetimi faaliyetlerinin etkinliği değerlendirilerek artık risk seviyesine ulaşılır. Burada dikkat edilmesi gereken hususlardan bir tanesi mevcut risk yönetimi faaliyetleri ile riskin etkisi, olasılığı veya ikisi üzerinde de ne kadarlık bir azalmaya neden olduğudur. Eğer mevcut risk yönetim faaliyetleri ilgili riskin sadece olasılığını düşürmeye yönelik tasarlanmış ise risk haritasında aşağı doğru, etkisini düşürmeye yönelik ise sola doğru, ikisini birden düşürmeye yönelik ise hem sola hem aşağı doğru olacak şekilde bir gösterim yapılır . </t>
  </si>
  <si>
    <t>RİSK KAYIT VE İLAVE RİSK YÖNETİM FAALİYETİ TAKİP FORMU</t>
  </si>
  <si>
    <t>İlave Risk Yönetim Faaliyet Durumu</t>
  </si>
  <si>
    <t>İlave Risk Yönetim Faaliyetlerin Takip Edilmesi</t>
  </si>
  <si>
    <t>Doğal veya artık risk kategorisinin değişmesi durumunda kurumun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</si>
  <si>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 xml:space="preserve">Riske yönelik alınacak kararlar "RİSKİ KABUL ETMEK", "RİSKTEN KAÇINMAK", "RİSKİ DEVRETMEK" veya "RİSKİ AZALTMAK" olarak ifade edilir. </t>
  </si>
  <si>
    <t>Risk Evreni</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</si>
  <si>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</si>
  <si>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belirlenmesi, değerlendirilmesi, riske yönelik alınacak kararların belirlenmesi ve risklerin izlenmesi için oluşturulmuştur.</t>
  </si>
  <si>
    <t>Katılımcı Değerlendirmeleri</t>
  </si>
  <si>
    <t>Etki Seviyesi</t>
  </si>
  <si>
    <t>Etki Seviyesi Adedi</t>
  </si>
  <si>
    <t>Sıra No</t>
  </si>
  <si>
    <t>Belirlenen Riskler</t>
  </si>
  <si>
    <t>Toplam</t>
  </si>
  <si>
    <t>Ağırlıklı Ortalama Değeri</t>
  </si>
  <si>
    <t>Olasılık Seviyesi</t>
  </si>
  <si>
    <t>Olasılık Seviyesi Adedi</t>
  </si>
  <si>
    <t>ÖRG Sorumlusu</t>
  </si>
  <si>
    <t>Faaliyet Başlangış Tarihi</t>
  </si>
  <si>
    <t>Faaliyet Tamamlanma Tarihi</t>
  </si>
  <si>
    <t>Faaliyet Başlangıç Tarihi</t>
  </si>
  <si>
    <t>Gerçekleştirilecek faaliyetin planlanan başlangıç tarihidir.</t>
  </si>
  <si>
    <t>Mevcut Risk Yönetimi Faaliyetlerinin Yeterliliği</t>
  </si>
  <si>
    <t>Kurumlar tarafından uygulanan mevcut risk yönetimi faaliyetlerinin ne ölçüde etkin ve yeterli olduğuna ilişkin tanımlamadır. 
"Yeterli", "Kısmen Yeterli", "Zayıf" ve "Yeterli Değil" olarak sınıflandırılmaktadır.</t>
  </si>
  <si>
    <t>Katsayılar aşağıdaki şekilde sınıflandırılmaktadır:
Yeterli - katsayısı: 0.1
Kısmen Yeterli - katsayısı: 0.4 
Zayıf - katsayısı: 0.8
Yeterli Değil - katsayısı: 1</t>
  </si>
  <si>
    <t>Mevcut Risk Yönetimi Faaliyetlerinin Yeterlilik Katsayısı</t>
  </si>
  <si>
    <t>Alt Kök Nedenler</t>
  </si>
  <si>
    <t>ÖRG Sapması Durumunda Gerçekleştirilecek Faaliyet</t>
  </si>
  <si>
    <t>Risk Tanımı (Ana kök neden ve etkiyi içerecek şekilde)</t>
  </si>
  <si>
    <t>Kurumların stratejik amaç ve hedeflerine ulaşmalarını etkileyebilecek olayları veya durumları ifade eder. 
Tanım yapılırken kök nedenler ve riskin etkisi düşünülerek tanımlama yapılmalı, risk, kök neden ve etkiyi birlikte içermelidir. 
Ana kök neden: Riske neden olan başlıca etkeni ifade eder.
Etki: Riskin gerçekleşmesi durumunda kurum üzerinde yaratacağı olumlu ya da olumsuz sonuçları ifade eder.</t>
  </si>
  <si>
    <t xml:space="preserve">Risk tanımında yer alan ana kök nedene ilişkin ayrıntılı bilgiye yer verilir, ana kök neden alt kök nedenler olarak detaylandırılır. </t>
  </si>
  <si>
    <t>İlgili riskin hangi tarihte belirlendiğini ifade eder.</t>
  </si>
  <si>
    <t>Varsa İlgili Fırsatlar</t>
  </si>
  <si>
    <t>Belirlenen riskin kurum için fırsat boyutunun da olması durumunda bu fırsatların ne olduğu ifade edilir.</t>
  </si>
  <si>
    <t>Stratejik Amaç ve Hedefler</t>
  </si>
  <si>
    <t>Stratejik Amaç No.</t>
  </si>
  <si>
    <t>Stratejik Amaç Tanımı</t>
  </si>
  <si>
    <t xml:space="preserve"> Stratejik Hedef No.</t>
  </si>
  <si>
    <t xml:space="preserve"> Stratejik Hedef Tanımı</t>
  </si>
  <si>
    <t>Stratejik Hedef No.</t>
  </si>
  <si>
    <t>Stratejik Hedef Tanımı</t>
  </si>
  <si>
    <t xml:space="preserve">Hedefe yönelik kurumun almak istediği en yüksek risk düzeyini ifade eder. Risk iştahı  "Yüksek", "Orta" veya "Düşük" olarak belirlenir. </t>
  </si>
  <si>
    <t xml:space="preserve">Öncü risk göstergesini veya bu göstergeyi hesaplamada kullanılacak veriyi sağlayacak birimdir. </t>
  </si>
  <si>
    <t xml:space="preserve">İlave faaliyet gerçekleşme durumuna ilişkin açıklamalar ile faaliyet durumundaki revizelere (varsa) ilişkin açıklamaları ifade eder. </t>
  </si>
  <si>
    <t>İlave faaliyet tarihinin belirlenmesini takiben, ilgili faaliyete yönelik tarih güncellemesi ihtiyacı olması durumunda güncellenen tarihi ifade eder.</t>
  </si>
  <si>
    <t>Bütçe kısıtlığı sebebiyle stratejik amaç ve hedeflere ulaşılamaması</t>
  </si>
  <si>
    <t xml:space="preserve">Talep edilen kontenjan sayısının Yükseköğretim Kurulu tarafından artırılması </t>
  </si>
  <si>
    <t>Çift ana dal ve yan dal programlarında mezuniyet oranının düşük olması</t>
  </si>
  <si>
    <t>Eğitim programlarının bilimsel gelişmelerin gerisinde kalması nedeni ile eğitim programlarının tesirinin hedeflenen düzeyde olmaması</t>
  </si>
  <si>
    <t>A1</t>
  </si>
  <si>
    <t>H1.1</t>
  </si>
  <si>
    <t>Eğitim-Öğretim Faaliyetleri İçin Üniversitemizin Fiziksel ve Akademik Altyapısını
Güçlendirmek</t>
  </si>
  <si>
    <t>R1</t>
  </si>
  <si>
    <t>Güncel</t>
  </si>
  <si>
    <t>2023</t>
  </si>
  <si>
    <t>Etki ve Olasılık</t>
  </si>
  <si>
    <t>Riski Azaltmak</t>
  </si>
  <si>
    <t>Tehdit</t>
  </si>
  <si>
    <t>Kaliteyi Önceleyen Öğrenci Merkezli Eğitim Anlayışıyla Rekabet Edebilir Bireyler
Yetiştirmek</t>
  </si>
  <si>
    <t>H1.3</t>
  </si>
  <si>
    <t>Çağın Gerektirdiği Disiplinlerarası/Çok Disiplinli Eğitim ve Öğretimi Güçlendirmek</t>
  </si>
  <si>
    <t>Çağın gerektirdiği disiplinlerarası / çok disiplinli eğitim ve öğretimi güçlendirmek.</t>
  </si>
  <si>
    <t>R2</t>
  </si>
  <si>
    <t>R3</t>
  </si>
  <si>
    <t>R4</t>
  </si>
  <si>
    <t xml:space="preserve">İç Risk (Finansal Risk) </t>
  </si>
  <si>
    <t>Bütçe kısıtlığı sebebiyle stratejik amaç 
ve hedeflere ulaşılamaması</t>
  </si>
  <si>
    <t>İç Risk (Operasyonel Risk)</t>
  </si>
  <si>
    <t>İç Risk (İtibar Riski)</t>
  </si>
  <si>
    <t>İç Risk (Stratejik Risk)</t>
  </si>
  <si>
    <t>2024</t>
  </si>
  <si>
    <t>Kısmen Yeterli</t>
  </si>
  <si>
    <t>Stratejik amaç ve hedeflere 
ulaşmak için gerekli olan bütçenin Merkezi yönetim bütçe kanunu ile verilmemesi, 
Üniversitenin yeterince öz gelir elde edememesi , Dış finansman kaynaklı yeterince proje yapılmaması,</t>
  </si>
  <si>
    <t xml:space="preserve">Birim ve Kurum düzeyinde yürütülen tanımlanmış süreç yönetimi mevcuttur. Birim ve kurum düzeyinde risk komisyonları vardır. Risklere ilişkin çalışmaları 2021 yılından beri yürütülmektedir. Riskler eylem planları ve izleme ve değerlendirme raporları ile izlenmektedir. Ayrıca Üniversitenin risk yönergesi mevcuttur.Yeni rehber doğrultusunda çalıştay yapılmış ve güncelleme çalışmaları yürütülmektedir. </t>
  </si>
  <si>
    <t>Birim Yöneticileri</t>
  </si>
  <si>
    <t>6 aylık</t>
  </si>
  <si>
    <t>Dış finansman kaynaklı proje
 faaliyetlerinin artırılması,
 üniversite öz gelirlerinin artırılması
 ve bütçe tekliflerinin rasyonel
 oluşturulması amacıyla bütçe planlama
 toplantılarına devam edilmesi.</t>
  </si>
  <si>
    <t>Fırsat</t>
  </si>
  <si>
    <t>Ders programlarının yoğunluğu, derslerin çakışması, öğrencilrin yeterince bilinçli olmaması</t>
  </si>
  <si>
    <t>Yeni programların hazırlanması, öğrencilerin bilgilendirilmesi, bölümler bazında öğrencilerin takibinin yapılması</t>
  </si>
  <si>
    <t>Ayrılan bütçenin yetersiz olması</t>
  </si>
  <si>
    <t>Yeterli Değil</t>
  </si>
  <si>
    <t>Çift anadal ve yandal programlarında mezuniyet oranının düşük olması</t>
  </si>
  <si>
    <t xml:space="preserve"> Mezuniyet 
oranının düşük olması</t>
  </si>
  <si>
    <t>Bilimsel gelişmelerin takiplerinin güncel olması, eğitim programlarının tesirinin hedeflenen düzeyde olmasını sağlar.</t>
  </si>
  <si>
    <t>Eğitim programlarının
 bilimsel gelişmelerin gerisinde kalması</t>
  </si>
  <si>
    <t xml:space="preserve">Bilimsel gelişmelerin
 takiplerinin
 güncel olmasını sağlamak.
</t>
  </si>
  <si>
    <t>ÇAP ve YANDAL programlarının
 özendirilmesi, YANDAL programlarının 
güncellenmesi</t>
  </si>
  <si>
    <t>Değişmedi</t>
  </si>
  <si>
    <t>Kontejan taleplerinin 
arttırılması</t>
  </si>
  <si>
    <t>Öğrenci İşleri Daire 
Bşkanlığı, Akademik Birim
 Yöneticileri</t>
  </si>
  <si>
    <t>Tüm Akademik ve
 İdari Birim Yöneticileri</t>
  </si>
  <si>
    <t>Öğrenci İşleri Daire
 Başkanlığı,
Akademik Birimler</t>
  </si>
  <si>
    <t>Bütçe kazandırma faaliyetleri yapmak</t>
  </si>
  <si>
    <t xml:space="preserve"> öğrenci talebinin artması, 
eğitim kapasitesinin genişlemesi, akademik insan kaynağı ve eğtim -öğretim alanlarının yetersiz kalması
 </t>
  </si>
  <si>
    <t xml:space="preserve">Talep edilen kontenjan sayısına ilişkin analiz çalışmaları ve raporlamalar yapılması  </t>
  </si>
  <si>
    <t>Kontenjan taleplerinin 
dengeli arttırılmaması amacıyla gerekli süreçlerin yürütülmesi</t>
  </si>
  <si>
    <t xml:space="preserve">üniversitemize 
yaratacağı olumsuz durumlara karşı planlamalar oluşturulması </t>
  </si>
  <si>
    <t xml:space="preserve">Bilimsel gelişmelerin
 takiplerinin
 güncel olmasını sağlamak amacıyla gerekli aksiyonların alınması
</t>
  </si>
  <si>
    <t>Süreci kontrol altına
 almak amacıyla gerekli izleme yapılır.</t>
  </si>
  <si>
    <t>Çiftanadal ve Yandal
 mezuniyet oranını 
arttırmak</t>
  </si>
  <si>
    <t>İlave Risk Yönetimi Faalieti Planlandı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</si>
</sst>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7">
    <font>
      <sz val="10"/>
      <color theme="1"/>
      <name val="Calibri"/>
      <family val="2"/>
      <scheme val="minor"/>
    </font>
    <font>
      <sz val="11"/>
      <color theme="1"/>
      <name val="Calibri"/>
      <family val="2"/>
      <scheme val="minor"/>
    </font>
    <font>
      <sz val="10"/>
      <color theme="1"/>
      <name val="Calibri"/>
      <family val="2"/>
      <scheme val="minor"/>
    </font>
    <font>
      <b/>
      <sz val="16"/>
      <color theme="0"/>
      <name val="Georgia"/>
      <family val="1"/>
      <charset val="162"/>
    </font>
    <font>
      <b/>
      <sz val="10"/>
      <color theme="1"/>
      <name val="Georgia"/>
      <family val="1"/>
      <charset val="162"/>
    </font>
    <font>
      <sz val="10"/>
      <color theme="1"/>
      <name val="Georgia"/>
      <family val="1"/>
      <charset val="162"/>
    </font>
    <font>
      <b/>
      <sz val="10"/>
      <color rgb="FFA32020"/>
      <name val="Georgia"/>
      <family val="1"/>
      <charset val="162"/>
    </font>
    <font>
      <sz val="10"/>
      <color rgb="FFFF0000"/>
      <name val="Georgia"/>
      <family val="1"/>
      <charset val="162"/>
    </font>
    <font>
      <sz val="11"/>
      <color theme="1"/>
      <name val="Calibri"/>
      <family val="2"/>
      <charset val="162"/>
      <scheme val="minor"/>
    </font>
    <font>
      <b/>
      <i/>
      <sz val="10"/>
      <color theme="0"/>
      <name val="Georgia"/>
      <family val="1"/>
      <charset val="162"/>
    </font>
    <font>
      <b/>
      <sz val="15"/>
      <color theme="1"/>
      <name val="Georgia"/>
      <family val="1"/>
      <charset val="162"/>
    </font>
    <font>
      <b/>
      <i/>
      <sz val="12"/>
      <color theme="0"/>
      <name val="Georgia"/>
      <family val="1"/>
      <charset val="162"/>
    </font>
    <font>
      <sz val="12"/>
      <color theme="1"/>
      <name val="Georgia"/>
      <family val="1"/>
      <charset val="162"/>
    </font>
    <font>
      <sz val="12"/>
      <color indexed="8"/>
      <name val="Georgia"/>
      <family val="1"/>
      <charset val="162"/>
    </font>
    <font>
      <b/>
      <sz val="12"/>
      <color theme="1"/>
      <name val="Georgia"/>
      <family val="1"/>
      <charset val="162"/>
    </font>
    <font>
      <i/>
      <sz val="10"/>
      <color theme="1"/>
      <name val="Georgia"/>
      <family val="1"/>
      <charset val="162"/>
    </font>
    <font>
      <sz val="10"/>
      <color rgb="FFC00000"/>
      <name val="Georgia"/>
      <family val="1"/>
      <charset val="162"/>
    </font>
    <font>
      <sz val="11"/>
      <color theme="1"/>
      <name val="Georgia"/>
      <family val="1"/>
      <charset val="162"/>
    </font>
    <font>
      <b/>
      <sz val="11"/>
      <color theme="1"/>
      <name val="Georgia"/>
      <family val="1"/>
      <charset val="162"/>
    </font>
    <font>
      <sz val="11"/>
      <name val="Georgia"/>
      <family val="1"/>
      <charset val="162"/>
    </font>
    <font>
      <b/>
      <i/>
      <sz val="15"/>
      <color theme="0"/>
      <name val="Georgia"/>
      <family val="1"/>
      <charset val="162"/>
    </font>
    <font>
      <b/>
      <i/>
      <sz val="11"/>
      <name val="Georgia"/>
      <family val="1"/>
      <charset val="162"/>
    </font>
    <font>
      <b/>
      <sz val="13"/>
      <color theme="0"/>
      <name val="Georgia"/>
      <family val="1"/>
      <charset val="162"/>
    </font>
    <font>
      <b/>
      <sz val="11"/>
      <color theme="0"/>
      <name val="Georgia"/>
      <family val="1"/>
      <charset val="162"/>
    </font>
    <font>
      <b/>
      <sz val="11"/>
      <color indexed="8"/>
      <name val="Georgia"/>
      <family val="1"/>
      <charset val="162"/>
    </font>
    <font>
      <sz val="11"/>
      <color indexed="8"/>
      <name val="Georgia"/>
      <family val="1"/>
      <charset val="162"/>
    </font>
    <font>
      <sz val="11"/>
      <color rgb="FFFF0000"/>
      <name val="Georgia"/>
      <family val="1"/>
      <charset val="162"/>
    </font>
    <font>
      <b/>
      <sz val="11"/>
      <color theme="0"/>
      <name val="Myriad Pro"/>
      <family val="2"/>
      <charset val="162"/>
    </font>
    <font>
      <sz val="11"/>
      <color theme="1"/>
      <name val="Myriad Pro"/>
      <family val="2"/>
      <charset val="162"/>
    </font>
    <font>
      <b/>
      <sz val="11"/>
      <color theme="1"/>
      <name val="Myriad Pro"/>
      <family val="2"/>
      <charset val="162"/>
    </font>
    <font>
      <sz val="11"/>
      <name val="Myriad Pro"/>
      <family val="2"/>
      <charset val="162"/>
    </font>
    <font>
      <b/>
      <sz val="11"/>
      <name val="Myriad Pro"/>
      <family val="2"/>
      <charset val="162"/>
    </font>
    <font>
      <b/>
      <sz val="11"/>
      <color rgb="FFFF0000"/>
      <name val="Myriad Pro"/>
      <family val="2"/>
      <charset val="162"/>
    </font>
    <font>
      <b/>
      <sz val="11"/>
      <color theme="3"/>
      <name val="Myriad Pro"/>
      <family val="2"/>
      <charset val="162"/>
    </font>
    <font>
      <sz val="12"/>
      <color rgb="FF000000"/>
      <name val="Times New Roman"/>
      <family val="1"/>
      <charset val="162"/>
    </font>
    <font>
      <sz val="12"/>
      <color indexed="8"/>
      <name val="Times New Roman"/>
      <family val="1"/>
      <charset val="162"/>
    </font>
    <font>
      <b/>
      <sz val="12"/>
      <color indexed="8"/>
      <name val="Georgia"/>
      <family val="1"/>
      <charset val="162"/>
    </font>
    <font>
      <sz val="12"/>
      <color rgb="FFFF0000"/>
      <name val="Georgia"/>
      <family val="1"/>
      <charset val="162"/>
    </font>
    <font>
      <sz val="11"/>
      <color theme="1"/>
      <name val="Times New Roman"/>
      <family val="1"/>
      <charset val="162"/>
    </font>
    <font>
      <b/>
      <sz val="11"/>
      <color theme="1"/>
      <name val="Times New Roman"/>
      <family val="1"/>
      <charset val="162"/>
    </font>
    <font>
      <b/>
      <i/>
      <sz val="11"/>
      <color theme="0"/>
      <name val="Times New Roman"/>
      <family val="1"/>
      <charset val="162"/>
    </font>
    <font>
      <b/>
      <sz val="11"/>
      <color indexed="9"/>
      <name val="Times New Roman"/>
      <family val="1"/>
      <charset val="162"/>
    </font>
    <font>
      <sz val="11"/>
      <color rgb="FF000000"/>
      <name val="Times New Roman"/>
      <family val="1"/>
      <charset val="162"/>
    </font>
    <font>
      <sz val="11"/>
      <name val="Times New Roman"/>
      <family val="1"/>
      <charset val="162"/>
    </font>
    <font>
      <sz val="11"/>
      <color rgb="FF00B050"/>
      <name val="Times New Roman"/>
      <family val="1"/>
      <charset val="162"/>
    </font>
    <font>
      <sz val="11"/>
      <color indexed="8"/>
      <name val="Times New Roman"/>
      <family val="1"/>
      <charset val="162"/>
    </font>
    <font>
      <b/>
      <sz val="11"/>
      <name val="Times New Roman"/>
      <family val="1"/>
      <charset val="162"/>
    </font>
  </fonts>
  <fills count="19">
    <fill>
      <patternFill patternType="none"/>
    </fill>
    <fill>
      <patternFill patternType="gray125"/>
    </fill>
    <fill>
      <patternFill patternType="mediumGray">
        <fgColor theme="1"/>
        <bgColor theme="0"/>
      </patternFill>
    </fill>
    <fill>
      <patternFill patternType="solid">
        <fgColor theme="9" tint="-0.249977111117893"/>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rgb="FFC00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002060"/>
        <bgColor indexed="64"/>
      </patternFill>
    </fill>
    <fill>
      <patternFill patternType="solid">
        <fgColor rgb="FFFFFF00"/>
        <bgColor indexed="64"/>
      </patternFill>
    </fill>
    <fill>
      <patternFill patternType="solid">
        <fgColor theme="0"/>
        <bgColor indexed="64"/>
      </patternFill>
    </fill>
  </fills>
  <borders count="40">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rgb="FFA32020"/>
      </top>
      <bottom style="medium">
        <color rgb="FFA32020"/>
      </bottom>
      <diagonal/>
    </border>
    <border>
      <left/>
      <right/>
      <top/>
      <bottom style="dotted">
        <color rgb="FFA32020"/>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medium">
        <color auto="1"/>
      </left>
      <right/>
      <top style="medium">
        <color auto="1"/>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7">
    <xf numFmtId="0" fontId="0" fillId="0" borderId="0"/>
    <xf numFmtId="0" fontId="2" fillId="0" borderId="0"/>
    <xf numFmtId="0" fontId="2" fillId="0" borderId="0"/>
    <xf numFmtId="0" fontId="1" fillId="0" borderId="0"/>
    <xf numFmtId="0" fontId="2" fillId="0" borderId="0"/>
    <xf numFmtId="0" fontId="8" fillId="0" borderId="0"/>
    <xf numFmtId="0" fontId="1" fillId="0" borderId="0"/>
  </cellStyleXfs>
  <cellXfs count="218">
    <xf numFmtId="0" fontId="0" fillId="0" borderId="0" xfId="0"/>
    <xf numFmtId="0" fontId="4" fillId="0" borderId="5" xfId="0" applyFont="1" applyBorder="1" applyAlignment="1">
      <alignment vertical="center" wrapText="1"/>
    </xf>
    <xf numFmtId="0" fontId="7" fillId="0" borderId="5" xfId="0" applyFont="1" applyBorder="1" applyAlignment="1">
      <alignment vertical="center" wrapText="1"/>
    </xf>
    <xf numFmtId="0" fontId="4" fillId="0" borderId="0" xfId="0" applyFont="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4" fillId="0" borderId="1" xfId="0" applyFont="1" applyBorder="1" applyAlignment="1">
      <alignment horizontal="left" vertical="center"/>
    </xf>
    <xf numFmtId="0" fontId="4" fillId="0" borderId="0" xfId="1" applyFont="1" applyAlignment="1">
      <alignment horizontal="left" vertical="center"/>
    </xf>
    <xf numFmtId="0" fontId="9" fillId="2" borderId="11" xfId="0" applyFont="1" applyFill="1" applyBorder="1" applyAlignment="1">
      <alignment vertical="center" wrapText="1"/>
    </xf>
    <xf numFmtId="0" fontId="9" fillId="2" borderId="12" xfId="0" applyFont="1" applyFill="1" applyBorder="1" applyAlignment="1">
      <alignment vertical="center"/>
    </xf>
    <xf numFmtId="0" fontId="9" fillId="0" borderId="0" xfId="0" applyFont="1" applyAlignment="1">
      <alignment vertical="center"/>
    </xf>
    <xf numFmtId="0" fontId="11" fillId="2" borderId="10" xfId="0" applyFont="1" applyFill="1" applyBorder="1" applyAlignment="1">
      <alignment vertical="center" wrapText="1"/>
    </xf>
    <xf numFmtId="0" fontId="12" fillId="0" borderId="0" xfId="0" applyFont="1" applyAlignment="1">
      <alignment vertical="center"/>
    </xf>
    <xf numFmtId="0" fontId="12" fillId="4" borderId="0" xfId="0" applyFont="1" applyFill="1" applyAlignment="1">
      <alignment vertical="center"/>
    </xf>
    <xf numFmtId="0" fontId="11" fillId="2" borderId="10" xfId="0" applyFont="1" applyFill="1" applyBorder="1" applyAlignment="1">
      <alignment vertical="center"/>
    </xf>
    <xf numFmtId="0" fontId="12" fillId="0" borderId="12" xfId="0" applyFont="1" applyBorder="1" applyAlignment="1">
      <alignment vertical="center"/>
    </xf>
    <xf numFmtId="0" fontId="12" fillId="4" borderId="12" xfId="0" applyFont="1" applyFill="1" applyBorder="1" applyAlignment="1">
      <alignment vertical="center"/>
    </xf>
    <xf numFmtId="0" fontId="12" fillId="0" borderId="0" xfId="0" applyFont="1"/>
    <xf numFmtId="0" fontId="12" fillId="0" borderId="23" xfId="0" applyFont="1" applyBorder="1"/>
    <xf numFmtId="0" fontId="12" fillId="0" borderId="26" xfId="0" applyFont="1" applyBorder="1"/>
    <xf numFmtId="0" fontId="12" fillId="0" borderId="11" xfId="0" applyFont="1" applyBorder="1"/>
    <xf numFmtId="0" fontId="12" fillId="0" borderId="12" xfId="0" applyFont="1" applyBorder="1"/>
    <xf numFmtId="0" fontId="12" fillId="0" borderId="22" xfId="0" applyFont="1" applyBorder="1"/>
    <xf numFmtId="0" fontId="12" fillId="0" borderId="24" xfId="0" applyFont="1" applyBorder="1"/>
    <xf numFmtId="0" fontId="5" fillId="0" borderId="5" xfId="0" applyFont="1" applyBorder="1" applyAlignment="1">
      <alignment vertical="center"/>
    </xf>
    <xf numFmtId="0" fontId="10" fillId="0" borderId="0" xfId="0" applyFont="1" applyAlignment="1">
      <alignment horizontal="center" vertical="center"/>
    </xf>
    <xf numFmtId="0" fontId="0" fillId="0" borderId="23" xfId="0" applyBorder="1"/>
    <xf numFmtId="0" fontId="0" fillId="0" borderId="25" xfId="0" applyBorder="1"/>
    <xf numFmtId="0" fontId="0" fillId="0" borderId="26" xfId="0" applyBorder="1"/>
    <xf numFmtId="0" fontId="5" fillId="0" borderId="0" xfId="0" applyFont="1" applyAlignment="1">
      <alignment horizontal="center"/>
    </xf>
    <xf numFmtId="0" fontId="17" fillId="0" borderId="12" xfId="0" applyFont="1" applyBorder="1"/>
    <xf numFmtId="0" fontId="0" fillId="0" borderId="11" xfId="0" applyBorder="1"/>
    <xf numFmtId="0" fontId="17" fillId="0" borderId="0" xfId="0" applyFont="1"/>
    <xf numFmtId="0" fontId="0" fillId="0" borderId="22" xfId="0" applyBorder="1"/>
    <xf numFmtId="0" fontId="0" fillId="0" borderId="14" xfId="0" applyBorder="1"/>
    <xf numFmtId="0" fontId="0" fillId="0" borderId="24" xfId="0" applyBorder="1"/>
    <xf numFmtId="0" fontId="19" fillId="0" borderId="0" xfId="0" applyFont="1" applyAlignment="1">
      <alignment vertical="center" wrapText="1"/>
    </xf>
    <xf numFmtId="0" fontId="9" fillId="2" borderId="26" xfId="0" applyFont="1" applyFill="1" applyBorder="1" applyAlignment="1">
      <alignment vertical="center" wrapText="1"/>
    </xf>
    <xf numFmtId="0" fontId="9" fillId="8" borderId="16" xfId="0" applyFont="1" applyFill="1" applyBorder="1" applyAlignment="1">
      <alignment horizontal="center" vertical="center" wrapText="1"/>
    </xf>
    <xf numFmtId="0" fontId="17" fillId="0" borderId="0" xfId="5" applyFont="1" applyAlignment="1">
      <alignment vertical="center"/>
    </xf>
    <xf numFmtId="0" fontId="21" fillId="0" borderId="0" xfId="5" applyFont="1" applyAlignment="1">
      <alignment horizontal="left" vertical="center" wrapText="1"/>
    </xf>
    <xf numFmtId="0" fontId="23" fillId="10" borderId="27" xfId="5" applyFont="1" applyFill="1" applyBorder="1" applyAlignment="1">
      <alignment horizontal="center" vertical="center" wrapText="1"/>
    </xf>
    <xf numFmtId="0" fontId="23" fillId="10" borderId="28" xfId="5" applyFont="1" applyFill="1" applyBorder="1" applyAlignment="1">
      <alignment horizontal="center" vertical="center" wrapText="1"/>
    </xf>
    <xf numFmtId="0" fontId="23" fillId="10" borderId="30" xfId="5" applyFont="1" applyFill="1" applyBorder="1" applyAlignment="1">
      <alignment horizontal="center" vertical="center" wrapText="1"/>
    </xf>
    <xf numFmtId="0" fontId="23" fillId="10" borderId="31" xfId="5" applyFont="1" applyFill="1" applyBorder="1" applyAlignment="1">
      <alignment horizontal="center" vertical="center" wrapText="1"/>
    </xf>
    <xf numFmtId="0" fontId="23" fillId="10" borderId="32" xfId="5" applyFont="1" applyFill="1" applyBorder="1" applyAlignment="1">
      <alignment horizontal="center" vertical="center" wrapText="1"/>
    </xf>
    <xf numFmtId="0" fontId="24" fillId="0" borderId="30" xfId="5" applyFont="1" applyBorder="1" applyAlignment="1">
      <alignment horizontal="center" vertical="center" wrapText="1"/>
    </xf>
    <xf numFmtId="1" fontId="25" fillId="0" borderId="31" xfId="5" applyNumberFormat="1" applyFont="1" applyBorder="1" applyAlignment="1">
      <alignment horizontal="center" vertical="center" wrapText="1"/>
    </xf>
    <xf numFmtId="0" fontId="17" fillId="0" borderId="30" xfId="5" applyFont="1" applyBorder="1" applyAlignment="1">
      <alignment horizontal="center" vertical="center"/>
    </xf>
    <xf numFmtId="0" fontId="17" fillId="0" borderId="31" xfId="5" applyFont="1" applyBorder="1" applyAlignment="1">
      <alignment horizontal="center" vertical="center"/>
    </xf>
    <xf numFmtId="0" fontId="17" fillId="0" borderId="32" xfId="5" applyFont="1" applyBorder="1" applyAlignment="1">
      <alignment horizontal="center" vertical="center"/>
    </xf>
    <xf numFmtId="0" fontId="26" fillId="0" borderId="0" xfId="5" applyFont="1" applyAlignment="1">
      <alignment vertical="center"/>
    </xf>
    <xf numFmtId="0" fontId="17" fillId="0" borderId="34" xfId="5" applyFont="1" applyBorder="1" applyAlignment="1">
      <alignment horizontal="center" vertical="center"/>
    </xf>
    <xf numFmtId="1" fontId="25" fillId="0" borderId="34" xfId="5" applyNumberFormat="1" applyFont="1" applyBorder="1" applyAlignment="1">
      <alignment horizontal="center" vertical="center" wrapText="1"/>
    </xf>
    <xf numFmtId="0" fontId="17" fillId="0" borderId="33" xfId="5" applyFont="1" applyBorder="1" applyAlignment="1">
      <alignment horizontal="center" vertical="center"/>
    </xf>
    <xf numFmtId="0" fontId="17" fillId="0" borderId="35" xfId="5" applyFont="1" applyBorder="1" applyAlignment="1">
      <alignment horizontal="center" vertical="center"/>
    </xf>
    <xf numFmtId="0" fontId="24" fillId="0" borderId="0" xfId="5" applyFont="1" applyAlignment="1">
      <alignment horizontal="center" vertical="center" wrapText="1"/>
    </xf>
    <xf numFmtId="0" fontId="17" fillId="0" borderId="0" xfId="5" applyFont="1" applyAlignment="1">
      <alignment horizontal="center" vertical="center"/>
    </xf>
    <xf numFmtId="1" fontId="25" fillId="0" borderId="0" xfId="5" applyNumberFormat="1" applyFont="1" applyAlignment="1">
      <alignment horizontal="center" vertical="center" wrapText="1"/>
    </xf>
    <xf numFmtId="0" fontId="17" fillId="12" borderId="0" xfId="0" applyFont="1" applyFill="1" applyAlignment="1">
      <alignment vertical="center"/>
    </xf>
    <xf numFmtId="0" fontId="17" fillId="10" borderId="0" xfId="0" applyFont="1" applyFill="1" applyAlignment="1">
      <alignment vertical="center"/>
    </xf>
    <xf numFmtId="0" fontId="17" fillId="11" borderId="0" xfId="0" applyFont="1" applyFill="1" applyAlignment="1">
      <alignment vertical="center"/>
    </xf>
    <xf numFmtId="0" fontId="17" fillId="6" borderId="0" xfId="0" applyFont="1" applyFill="1" applyAlignment="1">
      <alignment vertical="center"/>
    </xf>
    <xf numFmtId="0" fontId="17" fillId="6" borderId="0" xfId="0" applyFont="1" applyFill="1" applyAlignment="1">
      <alignment horizontal="center" vertical="center"/>
    </xf>
    <xf numFmtId="0" fontId="17" fillId="11" borderId="0" xfId="0" applyFont="1" applyFill="1" applyAlignment="1">
      <alignment horizontal="center" vertical="center"/>
    </xf>
    <xf numFmtId="0" fontId="17" fillId="10" borderId="0" xfId="0" applyFont="1" applyFill="1" applyAlignment="1">
      <alignment horizontal="center" vertical="center"/>
    </xf>
    <xf numFmtId="0" fontId="17" fillId="9" borderId="0" xfId="0" applyFont="1" applyFill="1" applyAlignment="1">
      <alignment vertical="center"/>
    </xf>
    <xf numFmtId="0" fontId="17" fillId="12" borderId="0" xfId="0" applyFont="1" applyFill="1" applyAlignment="1">
      <alignment horizontal="center" vertical="center"/>
    </xf>
    <xf numFmtId="0" fontId="17" fillId="9" borderId="0" xfId="0" applyFont="1" applyFill="1" applyAlignment="1">
      <alignment horizontal="center" vertical="center"/>
    </xf>
    <xf numFmtId="0" fontId="12" fillId="0" borderId="11" xfId="0" applyFont="1" applyBorder="1" applyAlignment="1">
      <alignment horizontal="left" indent="1"/>
    </xf>
    <xf numFmtId="0" fontId="28" fillId="0" borderId="0" xfId="0" applyFont="1" applyAlignment="1">
      <alignment vertical="center"/>
    </xf>
    <xf numFmtId="0" fontId="28" fillId="0" borderId="0" xfId="0" applyFont="1" applyAlignment="1">
      <alignment horizontal="left"/>
    </xf>
    <xf numFmtId="0" fontId="29" fillId="0" borderId="1" xfId="1" applyFont="1" applyBorder="1" applyAlignment="1">
      <alignment horizontal="left" vertical="center"/>
    </xf>
    <xf numFmtId="0" fontId="29" fillId="0" borderId="0" xfId="0" applyFont="1" applyAlignment="1">
      <alignment vertical="center"/>
    </xf>
    <xf numFmtId="0" fontId="28" fillId="0" borderId="0" xfId="0" applyFont="1" applyAlignment="1">
      <alignment horizontal="left" vertical="center"/>
    </xf>
    <xf numFmtId="0" fontId="29" fillId="0" borderId="1" xfId="1" applyFont="1" applyBorder="1" applyAlignment="1">
      <alignment horizontal="left" vertical="center" wrapText="1"/>
    </xf>
    <xf numFmtId="0" fontId="29" fillId="0" borderId="0" xfId="1" applyFont="1" applyAlignment="1">
      <alignment horizontal="left" vertical="top"/>
    </xf>
    <xf numFmtId="0" fontId="28" fillId="0" borderId="0" xfId="1" applyFont="1" applyAlignment="1">
      <alignment horizontal="left" vertical="top" wrapText="1"/>
    </xf>
    <xf numFmtId="0" fontId="29" fillId="0" borderId="1" xfId="1" applyFont="1" applyBorder="1" applyAlignment="1">
      <alignment vertical="center" wrapText="1"/>
    </xf>
    <xf numFmtId="0" fontId="28" fillId="0" borderId="0" xfId="0" applyFont="1" applyAlignment="1">
      <alignment horizontal="center" vertical="center"/>
    </xf>
    <xf numFmtId="0" fontId="31" fillId="0" borderId="13" xfId="0" applyFont="1" applyBorder="1" applyAlignment="1">
      <alignment horizontal="left" vertical="center" wrapText="1"/>
    </xf>
    <xf numFmtId="0" fontId="32" fillId="0" borderId="0" xfId="0" applyFont="1" applyAlignment="1">
      <alignment vertical="center"/>
    </xf>
    <xf numFmtId="0" fontId="0" fillId="0" borderId="0" xfId="0" applyAlignment="1">
      <alignment horizontal="left"/>
    </xf>
    <xf numFmtId="0" fontId="0" fillId="0" borderId="0" xfId="0" applyAlignment="1">
      <alignment vertical="center"/>
    </xf>
    <xf numFmtId="0" fontId="33" fillId="0" borderId="0" xfId="0" applyFont="1" applyAlignment="1">
      <alignment horizontal="left" vertical="center"/>
    </xf>
    <xf numFmtId="0" fontId="3" fillId="16" borderId="0" xfId="1" applyFont="1" applyFill="1" applyAlignment="1">
      <alignment horizontal="center" vertical="center"/>
    </xf>
    <xf numFmtId="0" fontId="23" fillId="10" borderId="37" xfId="5" applyFont="1" applyFill="1" applyBorder="1" applyAlignment="1">
      <alignment horizontal="center" vertical="center" wrapText="1"/>
    </xf>
    <xf numFmtId="0" fontId="34" fillId="0" borderId="0" xfId="0" applyFont="1" applyAlignment="1">
      <alignment horizontal="left" vertical="center"/>
    </xf>
    <xf numFmtId="1" fontId="25" fillId="0" borderId="38" xfId="5" applyNumberFormat="1" applyFont="1" applyBorder="1" applyAlignment="1">
      <alignment horizontal="center" vertical="center" wrapText="1"/>
    </xf>
    <xf numFmtId="0" fontId="35" fillId="0" borderId="31" xfId="5" applyFont="1" applyBorder="1" applyAlignment="1">
      <alignment horizontal="left" vertical="center" wrapText="1"/>
    </xf>
    <xf numFmtId="0" fontId="34" fillId="0" borderId="0" xfId="0" applyFont="1" applyAlignment="1">
      <alignment horizontal="left"/>
    </xf>
    <xf numFmtId="0" fontId="35" fillId="0" borderId="34" xfId="5" applyFont="1" applyBorder="1" applyAlignment="1">
      <alignment horizontal="left" vertical="center" wrapText="1"/>
    </xf>
    <xf numFmtId="1" fontId="25" fillId="0" borderId="39" xfId="5" applyNumberFormat="1" applyFont="1" applyBorder="1" applyAlignment="1">
      <alignment horizontal="center" vertical="center" wrapText="1"/>
    </xf>
    <xf numFmtId="0" fontId="12" fillId="0" borderId="0" xfId="5" applyFont="1" applyAlignment="1">
      <alignment vertical="center"/>
    </xf>
    <xf numFmtId="0" fontId="36" fillId="0" borderId="30" xfId="5" applyFont="1" applyBorder="1" applyAlignment="1">
      <alignment horizontal="center" vertical="center" wrapText="1"/>
    </xf>
    <xf numFmtId="0" fontId="35" fillId="0" borderId="31" xfId="5" applyFont="1" applyBorder="1" applyAlignment="1">
      <alignment horizontal="left" wrapText="1"/>
    </xf>
    <xf numFmtId="1" fontId="13" fillId="0" borderId="31" xfId="5" applyNumberFormat="1" applyFont="1" applyBorder="1" applyAlignment="1">
      <alignment horizontal="center" vertical="center" wrapText="1"/>
    </xf>
    <xf numFmtId="1" fontId="13" fillId="0" borderId="38" xfId="5" applyNumberFormat="1" applyFont="1" applyBorder="1" applyAlignment="1">
      <alignment horizontal="center" vertical="center" wrapText="1"/>
    </xf>
    <xf numFmtId="0" fontId="12" fillId="0" borderId="30" xfId="5" applyFont="1" applyBorder="1" applyAlignment="1">
      <alignment horizontal="center" vertical="center"/>
    </xf>
    <xf numFmtId="0" fontId="12" fillId="0" borderId="31" xfId="5" applyFont="1" applyBorder="1" applyAlignment="1">
      <alignment horizontal="center" vertical="center"/>
    </xf>
    <xf numFmtId="0" fontId="12" fillId="0" borderId="32" xfId="5" applyFont="1" applyBorder="1" applyAlignment="1">
      <alignment horizontal="center" vertical="center"/>
    </xf>
    <xf numFmtId="0" fontId="37" fillId="0" borderId="0" xfId="5" applyFont="1" applyAlignment="1">
      <alignment vertical="center"/>
    </xf>
    <xf numFmtId="1" fontId="13" fillId="0" borderId="34" xfId="5" applyNumberFormat="1" applyFont="1" applyBorder="1" applyAlignment="1">
      <alignment horizontal="center" vertical="center" wrapText="1"/>
    </xf>
    <xf numFmtId="1" fontId="13" fillId="0" borderId="39" xfId="5" applyNumberFormat="1" applyFont="1" applyBorder="1" applyAlignment="1">
      <alignment horizontal="center" vertical="center" wrapText="1"/>
    </xf>
    <xf numFmtId="0" fontId="12" fillId="0" borderId="33" xfId="5" applyFont="1" applyBorder="1" applyAlignment="1">
      <alignment horizontal="center" vertical="center"/>
    </xf>
    <xf numFmtId="0" fontId="12" fillId="0" borderId="34" xfId="5" applyFont="1" applyBorder="1" applyAlignment="1">
      <alignment horizontal="center" vertical="center"/>
    </xf>
    <xf numFmtId="0" fontId="12" fillId="0" borderId="35" xfId="5" applyFont="1" applyBorder="1" applyAlignment="1">
      <alignment horizontal="center" vertical="center"/>
    </xf>
    <xf numFmtId="0" fontId="23" fillId="10" borderId="29" xfId="5" applyFont="1" applyFill="1" applyBorder="1" applyAlignment="1">
      <alignment horizontal="center" vertical="center" wrapText="1"/>
    </xf>
    <xf numFmtId="1" fontId="25" fillId="0" borderId="32" xfId="5" applyNumberFormat="1" applyFont="1" applyBorder="1" applyAlignment="1">
      <alignment horizontal="center" vertical="center" wrapText="1"/>
    </xf>
    <xf numFmtId="1" fontId="25" fillId="0" borderId="35" xfId="5" applyNumberFormat="1" applyFont="1" applyBorder="1" applyAlignment="1">
      <alignment horizontal="center" vertical="center" wrapText="1"/>
    </xf>
    <xf numFmtId="1" fontId="13" fillId="0" borderId="32" xfId="5" applyNumberFormat="1" applyFont="1" applyBorder="1" applyAlignment="1">
      <alignment horizontal="center" vertical="center" wrapText="1"/>
    </xf>
    <xf numFmtId="1" fontId="13" fillId="0" borderId="35" xfId="5" applyNumberFormat="1" applyFont="1" applyBorder="1" applyAlignment="1">
      <alignment horizontal="center" vertical="center" wrapText="1"/>
    </xf>
    <xf numFmtId="0" fontId="38" fillId="0" borderId="0" xfId="0" applyFont="1" applyAlignment="1">
      <alignment horizontal="center" vertical="center" wrapText="1"/>
    </xf>
    <xf numFmtId="0" fontId="38" fillId="4" borderId="0" xfId="0" applyFont="1" applyFill="1" applyAlignment="1">
      <alignment horizontal="center" vertical="center" wrapText="1"/>
    </xf>
    <xf numFmtId="0" fontId="38" fillId="0" borderId="0" xfId="0" applyFont="1" applyAlignment="1">
      <alignment horizontal="center" vertical="center"/>
    </xf>
    <xf numFmtId="0" fontId="38" fillId="4" borderId="0" xfId="0" applyFont="1" applyFill="1" applyAlignment="1">
      <alignment horizontal="center" vertical="center"/>
    </xf>
    <xf numFmtId="0" fontId="39" fillId="0" borderId="0" xfId="0" applyFont="1" applyAlignment="1">
      <alignment horizontal="center" vertical="center"/>
    </xf>
    <xf numFmtId="0" fontId="40" fillId="2" borderId="25" xfId="0" applyFont="1" applyFill="1" applyBorder="1" applyAlignment="1">
      <alignment horizontal="center" vertical="center" wrapText="1"/>
    </xf>
    <xf numFmtId="0" fontId="40" fillId="6" borderId="18" xfId="0" applyFont="1" applyFill="1" applyBorder="1" applyAlignment="1">
      <alignment horizontal="center" vertical="center" wrapText="1"/>
    </xf>
    <xf numFmtId="0" fontId="40" fillId="6" borderId="16" xfId="0" applyFont="1" applyFill="1" applyBorder="1" applyAlignment="1">
      <alignment horizontal="center" vertical="center" wrapText="1"/>
    </xf>
    <xf numFmtId="0" fontId="40" fillId="6" borderId="17" xfId="0" applyFont="1" applyFill="1" applyBorder="1" applyAlignment="1">
      <alignment horizontal="center" vertical="center" wrapText="1"/>
    </xf>
    <xf numFmtId="0" fontId="40" fillId="2" borderId="0" xfId="0" applyFont="1" applyFill="1" applyAlignment="1">
      <alignment horizontal="center" vertical="center"/>
    </xf>
    <xf numFmtId="0" fontId="40" fillId="7" borderId="18" xfId="0" applyFont="1" applyFill="1" applyBorder="1" applyAlignment="1">
      <alignment horizontal="center" vertical="center" wrapText="1"/>
    </xf>
    <xf numFmtId="0" fontId="40" fillId="7" borderId="16" xfId="0" applyFont="1" applyFill="1" applyBorder="1" applyAlignment="1">
      <alignment horizontal="center" vertical="center" wrapText="1"/>
    </xf>
    <xf numFmtId="49" fontId="41" fillId="7" borderId="16" xfId="0" applyNumberFormat="1" applyFont="1" applyFill="1" applyBorder="1" applyAlignment="1" applyProtection="1">
      <alignment horizontal="center" vertical="center" wrapText="1"/>
      <protection locked="0"/>
    </xf>
    <xf numFmtId="0" fontId="40" fillId="3" borderId="16" xfId="0" applyFont="1" applyFill="1" applyBorder="1" applyAlignment="1">
      <alignment horizontal="center" vertical="center" wrapText="1"/>
    </xf>
    <xf numFmtId="0" fontId="40" fillId="2" borderId="0" xfId="0" applyFont="1" applyFill="1" applyAlignment="1">
      <alignment horizontal="center" vertical="center" wrapText="1"/>
    </xf>
    <xf numFmtId="0" fontId="40" fillId="13" borderId="18" xfId="0" applyFont="1" applyFill="1" applyBorder="1" applyAlignment="1">
      <alignment horizontal="center" vertical="center" wrapText="1"/>
    </xf>
    <xf numFmtId="0" fontId="40" fillId="13" borderId="16" xfId="0" applyFont="1" applyFill="1" applyBorder="1" applyAlignment="1">
      <alignment horizontal="center" vertical="center" wrapText="1"/>
    </xf>
    <xf numFmtId="0" fontId="40" fillId="13" borderId="17" xfId="0" applyFont="1" applyFill="1" applyBorder="1" applyAlignment="1">
      <alignment horizontal="center" vertical="center" wrapText="1"/>
    </xf>
    <xf numFmtId="0" fontId="38" fillId="0" borderId="11" xfId="0" applyFont="1" applyBorder="1" applyAlignment="1">
      <alignment horizontal="center" vertical="center" wrapText="1"/>
    </xf>
    <xf numFmtId="0" fontId="40" fillId="2" borderId="10" xfId="0" applyFont="1" applyFill="1" applyBorder="1" applyAlignment="1">
      <alignment horizontal="center" vertical="center" wrapText="1"/>
    </xf>
    <xf numFmtId="0" fontId="42" fillId="0" borderId="0" xfId="0" applyFont="1" applyAlignment="1">
      <alignment horizontal="center" vertical="center" wrapText="1"/>
    </xf>
    <xf numFmtId="2" fontId="43" fillId="0" borderId="0" xfId="0" applyNumberFormat="1" applyFont="1" applyAlignment="1">
      <alignment horizontal="center" vertical="center" wrapText="1"/>
    </xf>
    <xf numFmtId="49" fontId="44" fillId="0" borderId="0" xfId="0" applyNumberFormat="1" applyFont="1" applyAlignment="1">
      <alignment horizontal="center" vertical="center" wrapText="1"/>
    </xf>
    <xf numFmtId="0" fontId="40" fillId="2" borderId="11" xfId="0" applyFont="1" applyFill="1" applyBorder="1" applyAlignment="1">
      <alignment horizontal="center" vertical="center" wrapText="1"/>
    </xf>
    <xf numFmtId="1" fontId="45" fillId="0" borderId="0" xfId="0" applyNumberFormat="1" applyFont="1" applyAlignment="1">
      <alignment horizontal="center" vertical="center" wrapText="1"/>
    </xf>
    <xf numFmtId="1" fontId="46" fillId="0" borderId="0" xfId="0" applyNumberFormat="1" applyFont="1" applyAlignment="1">
      <alignment horizontal="center" vertical="center" wrapText="1"/>
    </xf>
    <xf numFmtId="0" fontId="46" fillId="0" borderId="0" xfId="0" applyFont="1" applyAlignment="1">
      <alignment horizontal="center" vertical="center" wrapText="1"/>
    </xf>
    <xf numFmtId="0" fontId="43" fillId="4" borderId="0" xfId="0" applyFont="1" applyFill="1" applyAlignment="1">
      <alignment horizontal="center" vertical="center" wrapText="1"/>
    </xf>
    <xf numFmtId="164" fontId="43" fillId="0" borderId="0" xfId="0" applyNumberFormat="1" applyFont="1" applyAlignment="1">
      <alignment horizontal="center" vertical="center" wrapText="1"/>
    </xf>
    <xf numFmtId="0" fontId="46" fillId="0" borderId="0" xfId="0" applyFont="1" applyAlignment="1">
      <alignment horizontal="center" vertical="center"/>
    </xf>
    <xf numFmtId="164" fontId="46" fillId="0" borderId="0" xfId="0" applyNumberFormat="1" applyFont="1" applyAlignment="1">
      <alignment horizontal="center" vertical="center" wrapText="1"/>
    </xf>
    <xf numFmtId="14" fontId="38" fillId="0" borderId="0" xfId="0" applyNumberFormat="1" applyFont="1" applyAlignment="1">
      <alignment horizontal="center" vertical="center"/>
    </xf>
    <xf numFmtId="14" fontId="38" fillId="0" borderId="12" xfId="0" applyNumberFormat="1" applyFont="1" applyBorder="1" applyAlignment="1">
      <alignment horizontal="center" vertical="center"/>
    </xf>
    <xf numFmtId="0" fontId="43" fillId="0" borderId="0" xfId="0" applyFont="1" applyAlignment="1">
      <alignment horizontal="center" vertical="center" wrapText="1"/>
    </xf>
    <xf numFmtId="0" fontId="43" fillId="0" borderId="0" xfId="0" applyFont="1" applyAlignment="1">
      <alignment horizontal="center" vertical="center"/>
    </xf>
    <xf numFmtId="0" fontId="45" fillId="0" borderId="0" xfId="5" applyFont="1" applyAlignment="1">
      <alignment horizontal="center" vertical="center" wrapText="1"/>
    </xf>
    <xf numFmtId="2" fontId="43" fillId="4" borderId="0" xfId="0" applyNumberFormat="1" applyFont="1" applyFill="1" applyAlignment="1">
      <alignment horizontal="center" vertical="center" wrapText="1"/>
    </xf>
    <xf numFmtId="49" fontId="44" fillId="4" borderId="0" xfId="0" applyNumberFormat="1" applyFont="1" applyFill="1" applyAlignment="1">
      <alignment horizontal="center" vertical="center" wrapText="1"/>
    </xf>
    <xf numFmtId="0" fontId="46" fillId="4" borderId="0" xfId="0" applyFont="1" applyFill="1" applyAlignment="1">
      <alignment horizontal="center" vertical="center" wrapText="1"/>
    </xf>
    <xf numFmtId="0" fontId="46" fillId="4" borderId="0" xfId="0" applyFont="1" applyFill="1" applyAlignment="1">
      <alignment horizontal="center" vertical="center"/>
    </xf>
    <xf numFmtId="164" fontId="46" fillId="4" borderId="0" xfId="0" applyNumberFormat="1" applyFont="1" applyFill="1" applyAlignment="1">
      <alignment horizontal="center" vertical="center" wrapText="1"/>
    </xf>
    <xf numFmtId="14" fontId="38" fillId="4" borderId="12" xfId="0" applyNumberFormat="1" applyFont="1" applyFill="1" applyBorder="1" applyAlignment="1">
      <alignment horizontal="center" vertical="center"/>
    </xf>
    <xf numFmtId="0" fontId="40" fillId="2" borderId="11" xfId="0" applyFont="1" applyFill="1" applyBorder="1" applyAlignment="1">
      <alignment horizontal="center" vertical="center"/>
    </xf>
    <xf numFmtId="164" fontId="43" fillId="12" borderId="0" xfId="0" applyNumberFormat="1" applyFont="1" applyFill="1" applyAlignment="1">
      <alignment horizontal="center" vertical="center" wrapText="1"/>
    </xf>
    <xf numFmtId="0" fontId="40" fillId="2" borderId="10" xfId="0" applyFont="1" applyFill="1" applyBorder="1" applyAlignment="1">
      <alignment horizontal="center" vertical="center"/>
    </xf>
    <xf numFmtId="14" fontId="38" fillId="4" borderId="0" xfId="0" applyNumberFormat="1" applyFont="1" applyFill="1" applyAlignment="1">
      <alignment horizontal="center" vertical="center"/>
    </xf>
    <xf numFmtId="0" fontId="38" fillId="4" borderId="11" xfId="0" applyFont="1" applyFill="1" applyBorder="1" applyAlignment="1">
      <alignment horizontal="center" vertical="center" wrapText="1"/>
    </xf>
    <xf numFmtId="0" fontId="25" fillId="17" borderId="31" xfId="5" applyFont="1" applyFill="1" applyBorder="1" applyAlignment="1">
      <alignment horizontal="center" vertical="center" wrapText="1"/>
    </xf>
    <xf numFmtId="0" fontId="13" fillId="17" borderId="31" xfId="5" applyFont="1" applyFill="1" applyBorder="1" applyAlignment="1">
      <alignment horizontal="center" vertical="center" wrapText="1"/>
    </xf>
    <xf numFmtId="0" fontId="38" fillId="18" borderId="0" xfId="0" applyFont="1" applyFill="1" applyAlignment="1">
      <alignment horizontal="center" vertical="center" wrapText="1"/>
    </xf>
    <xf numFmtId="0" fontId="6" fillId="0" borderId="4" xfId="0" applyFont="1" applyBorder="1" applyAlignment="1">
      <alignment vertical="center" wrapText="1"/>
    </xf>
    <xf numFmtId="0" fontId="3" fillId="5" borderId="0" xfId="0" applyFont="1" applyFill="1" applyAlignment="1">
      <alignment horizontal="center" vertic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9" xfId="1" applyFont="1" applyBorder="1" applyAlignment="1">
      <alignment horizontal="left" vertical="center" wrapText="1"/>
    </xf>
    <xf numFmtId="0" fontId="3" fillId="16" borderId="0" xfId="1" applyFont="1" applyFill="1" applyAlignment="1">
      <alignment horizontal="center" vertical="center"/>
    </xf>
    <xf numFmtId="0" fontId="28" fillId="0" borderId="2" xfId="1" applyFont="1" applyBorder="1" applyAlignment="1">
      <alignment horizontal="left" vertical="center" wrapText="1"/>
    </xf>
    <xf numFmtId="0" fontId="28" fillId="0" borderId="3" xfId="1" applyFont="1" applyBorder="1" applyAlignment="1">
      <alignment horizontal="left" vertical="center" wrapText="1"/>
    </xf>
    <xf numFmtId="0" fontId="28" fillId="0" borderId="9" xfId="1" applyFont="1" applyBorder="1" applyAlignment="1">
      <alignment horizontal="left" vertical="center" wrapText="1"/>
    </xf>
    <xf numFmtId="0" fontId="30" fillId="0" borderId="2" xfId="1" applyFont="1" applyBorder="1" applyAlignment="1">
      <alignment horizontal="left" vertical="center" wrapText="1"/>
    </xf>
    <xf numFmtId="0" fontId="30" fillId="0" borderId="3" xfId="1" applyFont="1" applyBorder="1" applyAlignment="1">
      <alignment horizontal="left" vertical="center" wrapText="1"/>
    </xf>
    <xf numFmtId="0" fontId="30" fillId="0" borderId="9" xfId="1" applyFont="1" applyBorder="1" applyAlignment="1">
      <alignment horizontal="left" vertical="center" wrapText="1"/>
    </xf>
    <xf numFmtId="0" fontId="27" fillId="15" borderId="6" xfId="0" applyFont="1" applyFill="1" applyBorder="1" applyAlignment="1">
      <alignment horizontal="left" vertical="center"/>
    </xf>
    <xf numFmtId="0" fontId="27" fillId="15" borderId="7" xfId="0" applyFont="1" applyFill="1" applyBorder="1" applyAlignment="1">
      <alignment horizontal="left" vertical="center"/>
    </xf>
    <xf numFmtId="0" fontId="27" fillId="15" borderId="8" xfId="0" applyFont="1" applyFill="1" applyBorder="1" applyAlignment="1">
      <alignment horizontal="left" vertical="center"/>
    </xf>
    <xf numFmtId="0" fontId="28" fillId="0" borderId="15" xfId="1" applyFont="1" applyBorder="1" applyAlignment="1">
      <alignment horizontal="left" vertical="center" wrapText="1"/>
    </xf>
    <xf numFmtId="0" fontId="28" fillId="0" borderId="16" xfId="1" applyFont="1" applyBorder="1" applyAlignment="1">
      <alignment horizontal="left" vertical="center" wrapText="1"/>
    </xf>
    <xf numFmtId="0" fontId="28" fillId="0" borderId="17" xfId="1" applyFont="1" applyBorder="1" applyAlignment="1">
      <alignment horizontal="left" vertical="center" wrapText="1"/>
    </xf>
    <xf numFmtId="0" fontId="28" fillId="0" borderId="19" xfId="1" applyFont="1" applyBorder="1" applyAlignment="1">
      <alignment horizontal="left" vertical="center" wrapText="1"/>
    </xf>
    <xf numFmtId="0" fontId="28" fillId="0" borderId="20" xfId="1" applyFont="1" applyBorder="1" applyAlignment="1">
      <alignment horizontal="left" vertical="center" wrapText="1"/>
    </xf>
    <xf numFmtId="0" fontId="28" fillId="0" borderId="21" xfId="1" applyFont="1" applyBorder="1" applyAlignment="1">
      <alignment horizontal="left" vertical="center" wrapText="1"/>
    </xf>
    <xf numFmtId="0" fontId="27" fillId="14" borderId="0" xfId="0" applyFont="1" applyFill="1" applyAlignment="1">
      <alignment horizontal="center" vertical="center"/>
    </xf>
    <xf numFmtId="0" fontId="28" fillId="0" borderId="18" xfId="1" applyFont="1" applyBorder="1" applyAlignment="1">
      <alignment horizontal="left" vertical="center" wrapText="1"/>
    </xf>
    <xf numFmtId="0" fontId="39" fillId="0" borderId="0" xfId="0" applyFont="1" applyAlignment="1">
      <alignment horizontal="center" vertical="center"/>
    </xf>
    <xf numFmtId="0" fontId="40" fillId="3" borderId="19" xfId="0" applyFont="1" applyFill="1" applyBorder="1" applyAlignment="1">
      <alignment horizontal="center" vertical="center" wrapText="1"/>
    </xf>
    <xf numFmtId="0" fontId="40" fillId="3" borderId="20" xfId="0" applyFont="1" applyFill="1" applyBorder="1" applyAlignment="1">
      <alignment horizontal="center" vertical="center" wrapText="1"/>
    </xf>
    <xf numFmtId="0" fontId="40" fillId="3" borderId="36" xfId="0" applyFont="1" applyFill="1" applyBorder="1" applyAlignment="1">
      <alignment horizontal="center" vertical="center" wrapText="1"/>
    </xf>
    <xf numFmtId="0" fontId="40" fillId="3" borderId="21" xfId="0" applyFont="1" applyFill="1" applyBorder="1" applyAlignment="1">
      <alignment horizontal="center" vertical="center" wrapText="1"/>
    </xf>
    <xf numFmtId="0" fontId="40" fillId="13" borderId="19" xfId="0" applyFont="1" applyFill="1" applyBorder="1" applyAlignment="1">
      <alignment horizontal="center" vertical="center"/>
    </xf>
    <xf numFmtId="0" fontId="40" fillId="13" borderId="20" xfId="0" applyFont="1" applyFill="1" applyBorder="1" applyAlignment="1">
      <alignment horizontal="center" vertical="center"/>
    </xf>
    <xf numFmtId="0" fontId="40" fillId="13" borderId="21" xfId="0" applyFont="1" applyFill="1" applyBorder="1" applyAlignment="1">
      <alignment horizontal="center" vertical="center"/>
    </xf>
    <xf numFmtId="0" fontId="9" fillId="8" borderId="19"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40" fillId="6" borderId="19" xfId="0" applyFont="1" applyFill="1" applyBorder="1" applyAlignment="1">
      <alignment horizontal="center" vertical="center"/>
    </xf>
    <xf numFmtId="0" fontId="40" fillId="6" borderId="20" xfId="0" applyFont="1" applyFill="1" applyBorder="1" applyAlignment="1">
      <alignment horizontal="center" vertical="center"/>
    </xf>
    <xf numFmtId="0" fontId="40" fillId="6" borderId="21" xfId="0" applyFont="1" applyFill="1" applyBorder="1" applyAlignment="1">
      <alignment horizontal="center" vertical="center"/>
    </xf>
    <xf numFmtId="0" fontId="40" fillId="7" borderId="19" xfId="0" applyFont="1" applyFill="1" applyBorder="1" applyAlignment="1">
      <alignment horizontal="center" vertical="center"/>
    </xf>
    <xf numFmtId="0" fontId="40" fillId="7" borderId="20" xfId="0" applyFont="1" applyFill="1" applyBorder="1" applyAlignment="1">
      <alignment horizontal="center" vertical="center"/>
    </xf>
    <xf numFmtId="0" fontId="40" fillId="7" borderId="21" xfId="0" applyFont="1" applyFill="1" applyBorder="1" applyAlignment="1">
      <alignment horizontal="center" vertical="center"/>
    </xf>
    <xf numFmtId="0" fontId="20" fillId="10" borderId="2" xfId="5" applyFont="1" applyFill="1" applyBorder="1" applyAlignment="1">
      <alignment horizontal="left" vertical="center" wrapText="1"/>
    </xf>
    <xf numFmtId="0" fontId="20" fillId="10" borderId="3" xfId="5" applyFont="1" applyFill="1" applyBorder="1" applyAlignment="1">
      <alignment horizontal="left" vertical="center" wrapText="1"/>
    </xf>
    <xf numFmtId="0" fontId="20" fillId="10" borderId="9" xfId="5" applyFont="1" applyFill="1" applyBorder="1" applyAlignment="1">
      <alignment horizontal="left" vertical="center" wrapText="1"/>
    </xf>
    <xf numFmtId="0" fontId="22" fillId="6" borderId="2" xfId="5" applyFont="1" applyFill="1" applyBorder="1" applyAlignment="1">
      <alignment horizontal="left" vertical="center" wrapText="1"/>
    </xf>
    <xf numFmtId="0" fontId="22" fillId="6" borderId="3" xfId="5" applyFont="1" applyFill="1" applyBorder="1" applyAlignment="1">
      <alignment horizontal="left" vertical="center" wrapText="1"/>
    </xf>
    <xf numFmtId="0" fontId="22" fillId="6" borderId="9" xfId="5" applyFont="1" applyFill="1" applyBorder="1" applyAlignment="1">
      <alignment horizontal="left" vertical="center" wrapText="1"/>
    </xf>
    <xf numFmtId="0" fontId="22" fillId="6" borderId="27" xfId="5" applyFont="1" applyFill="1" applyBorder="1" applyAlignment="1">
      <alignment horizontal="center" vertical="center"/>
    </xf>
    <xf numFmtId="0" fontId="22" fillId="6" borderId="28" xfId="5" applyFont="1" applyFill="1" applyBorder="1" applyAlignment="1">
      <alignment horizontal="center" vertical="center"/>
    </xf>
    <xf numFmtId="0" fontId="22" fillId="6" borderId="29" xfId="5" applyFont="1" applyFill="1" applyBorder="1" applyAlignment="1">
      <alignment horizontal="center" vertical="center"/>
    </xf>
    <xf numFmtId="0" fontId="19" fillId="0" borderId="0" xfId="0" applyFont="1" applyAlignment="1">
      <alignment horizontal="left" vertical="center" wrapText="1"/>
    </xf>
    <xf numFmtId="0" fontId="14" fillId="0" borderId="0" xfId="0" applyFont="1" applyAlignment="1">
      <alignment horizontal="center"/>
    </xf>
    <xf numFmtId="0" fontId="4" fillId="0" borderId="11" xfId="0" applyFont="1" applyBorder="1" applyAlignment="1">
      <alignment horizontal="center" vertical="center" textRotation="90"/>
    </xf>
    <xf numFmtId="0" fontId="4" fillId="0" borderId="14" xfId="0" applyFont="1" applyBorder="1" applyAlignment="1">
      <alignment horizontal="center"/>
    </xf>
    <xf numFmtId="0" fontId="18" fillId="0" borderId="11" xfId="0" applyFont="1" applyBorder="1" applyAlignment="1">
      <alignment horizontal="center"/>
    </xf>
    <xf numFmtId="0" fontId="18" fillId="0" borderId="12" xfId="0" applyFont="1" applyBorder="1" applyAlignment="1">
      <alignment horizontal="center"/>
    </xf>
  </cellXfs>
  <cellStyles count="7">
    <cellStyle name="Normal" xfId="0" builtinId="0"/>
    <cellStyle name="Normal 2" xfId="1"/>
    <cellStyle name="Normal 3" xfId="2"/>
    <cellStyle name="Normal 3 2" xfId="3"/>
    <cellStyle name="Normal 4" xfId="4"/>
    <cellStyle name="Normal 6" xfId="5"/>
    <cellStyle name="Normal 7" xfId="6"/>
  </cellStyles>
  <dxfs count="33">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213633</xdr:colOff>
      <xdr:row>7</xdr:row>
      <xdr:rowOff>250372</xdr:rowOff>
    </xdr:from>
    <xdr:to>
      <xdr:col>4</xdr:col>
      <xdr:colOff>527398</xdr:colOff>
      <xdr:row>8</xdr:row>
      <xdr:rowOff>152400</xdr:rowOff>
    </xdr:to>
    <xdr:sp macro="" textlink="">
      <xdr:nvSpPr>
        <xdr:cNvPr id="2" name="Right Arrow 1">
          <a:extLst>
            <a:ext uri="{FF2B5EF4-FFF2-40B4-BE49-F238E27FC236}">
              <a16:creationId xmlns:a16="http://schemas.microsoft.com/office/drawing/2014/main" id="{00000000-0008-0000-0000-000002000000}"/>
            </a:ext>
          </a:extLst>
        </xdr:cNvPr>
        <xdr:cNvSpPr/>
      </xdr:nvSpPr>
      <xdr:spPr bwMode="ltGray">
        <a:xfrm>
          <a:off x="6719208" y="3746047"/>
          <a:ext cx="313765" cy="225878"/>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a:solidFill>
              <a:schemeClr val="bg1"/>
            </a:solidFill>
            <a:latin typeface="Georgia"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220980</xdr:colOff>
      <xdr:row>20</xdr:row>
      <xdr:rowOff>99060</xdr:rowOff>
    </xdr:from>
    <xdr:to>
      <xdr:col>4</xdr:col>
      <xdr:colOff>853440</xdr:colOff>
      <xdr:row>22</xdr:row>
      <xdr:rowOff>76200</xdr:rowOff>
    </xdr:to>
    <xdr:sp macro="" textlink="">
      <xdr:nvSpPr>
        <xdr:cNvPr id="2" name="Oval 1">
          <a:extLst>
            <a:ext uri="{FF2B5EF4-FFF2-40B4-BE49-F238E27FC236}">
              <a16:creationId xmlns:a16="http://schemas.microsoft.com/office/drawing/2014/main" id="{00000000-0008-0000-0500-000002000000}"/>
            </a:ext>
          </a:extLst>
        </xdr:cNvPr>
        <xdr:cNvSpPr/>
      </xdr:nvSpPr>
      <xdr:spPr>
        <a:xfrm>
          <a:off x="4312920" y="4953000"/>
          <a:ext cx="632460" cy="37338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C</a:t>
          </a:r>
          <a:endParaRPr lang="en-US" sz="1200">
            <a:latin typeface="Georgia" panose="02040502050405020303" pitchFamily="18" charset="0"/>
          </a:endParaRPr>
        </a:p>
      </xdr:txBody>
    </xdr:sp>
    <xdr:clientData/>
  </xdr:twoCellAnchor>
  <xdr:twoCellAnchor>
    <xdr:from>
      <xdr:col>4</xdr:col>
      <xdr:colOff>251460</xdr:colOff>
      <xdr:row>23</xdr:row>
      <xdr:rowOff>99060</xdr:rowOff>
    </xdr:from>
    <xdr:to>
      <xdr:col>4</xdr:col>
      <xdr:colOff>853440</xdr:colOff>
      <xdr:row>25</xdr:row>
      <xdr:rowOff>106680</xdr:rowOff>
    </xdr:to>
    <xdr:sp macro="" textlink="">
      <xdr:nvSpPr>
        <xdr:cNvPr id="3" name="Oval 2">
          <a:extLst>
            <a:ext uri="{FF2B5EF4-FFF2-40B4-BE49-F238E27FC236}">
              <a16:creationId xmlns:a16="http://schemas.microsoft.com/office/drawing/2014/main" id="{00000000-0008-0000-0500-000003000000}"/>
            </a:ext>
          </a:extLst>
        </xdr:cNvPr>
        <xdr:cNvSpPr/>
      </xdr:nvSpPr>
      <xdr:spPr>
        <a:xfrm>
          <a:off x="4343400" y="5547360"/>
          <a:ext cx="601980" cy="403860"/>
        </a:xfrm>
        <a:prstGeom prst="ellipse">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D</a:t>
          </a:r>
          <a:endParaRPr lang="en-US" sz="1200">
            <a:latin typeface="Georgia" panose="02040502050405020303" pitchFamily="18" charset="0"/>
          </a:endParaRPr>
        </a:p>
      </xdr:txBody>
    </xdr:sp>
    <xdr:clientData/>
  </xdr:twoCellAnchor>
  <xdr:twoCellAnchor>
    <xdr:from>
      <xdr:col>4</xdr:col>
      <xdr:colOff>210537</xdr:colOff>
      <xdr:row>14</xdr:row>
      <xdr:rowOff>38100</xdr:rowOff>
    </xdr:from>
    <xdr:to>
      <xdr:col>4</xdr:col>
      <xdr:colOff>835377</xdr:colOff>
      <xdr:row>16</xdr:row>
      <xdr:rowOff>53340</xdr:rowOff>
    </xdr:to>
    <xdr:sp macro="" textlink="">
      <xdr:nvSpPr>
        <xdr:cNvPr id="5" name="Oval 4">
          <a:extLst>
            <a:ext uri="{FF2B5EF4-FFF2-40B4-BE49-F238E27FC236}">
              <a16:creationId xmlns:a16="http://schemas.microsoft.com/office/drawing/2014/main" id="{00000000-0008-0000-0500-000005000000}"/>
            </a:ext>
          </a:extLst>
        </xdr:cNvPr>
        <xdr:cNvSpPr/>
      </xdr:nvSpPr>
      <xdr:spPr>
        <a:xfrm>
          <a:off x="3724204" y="3297767"/>
          <a:ext cx="624840" cy="410351"/>
        </a:xfrm>
        <a:prstGeom prst="ellipse">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A</a:t>
          </a:r>
          <a:endParaRPr lang="en-US" sz="1200">
            <a:latin typeface="Georgia" panose="02040502050405020303" pitchFamily="18" charset="0"/>
          </a:endParaRPr>
        </a:p>
      </xdr:txBody>
    </xdr:sp>
    <xdr:clientData/>
  </xdr:twoCellAnchor>
  <xdr:twoCellAnchor>
    <xdr:from>
      <xdr:col>4</xdr:col>
      <xdr:colOff>199954</xdr:colOff>
      <xdr:row>17</xdr:row>
      <xdr:rowOff>144992</xdr:rowOff>
    </xdr:from>
    <xdr:to>
      <xdr:col>4</xdr:col>
      <xdr:colOff>824794</xdr:colOff>
      <xdr:row>19</xdr:row>
      <xdr:rowOff>7832</xdr:rowOff>
    </xdr:to>
    <xdr:sp macro="" textlink="">
      <xdr:nvSpPr>
        <xdr:cNvPr id="6" name="Oval 5">
          <a:extLst>
            <a:ext uri="{FF2B5EF4-FFF2-40B4-BE49-F238E27FC236}">
              <a16:creationId xmlns:a16="http://schemas.microsoft.com/office/drawing/2014/main" id="{00000000-0008-0000-0500-000006000000}"/>
            </a:ext>
          </a:extLst>
        </xdr:cNvPr>
        <xdr:cNvSpPr/>
      </xdr:nvSpPr>
      <xdr:spPr>
        <a:xfrm>
          <a:off x="2857429" y="4107392"/>
          <a:ext cx="624840" cy="40576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B</a:t>
          </a:r>
          <a:endParaRPr lang="en-US" sz="1200">
            <a:latin typeface="Georgia" panose="02040502050405020303" pitchFamily="18" charset="0"/>
          </a:endParaRPr>
        </a:p>
      </xdr:txBody>
    </xdr:sp>
    <xdr:clientData/>
  </xdr:twoCellAnchor>
  <xdr:twoCellAnchor>
    <xdr:from>
      <xdr:col>4</xdr:col>
      <xdr:colOff>247650</xdr:colOff>
      <xdr:row>26</xdr:row>
      <xdr:rowOff>89535</xdr:rowOff>
    </xdr:from>
    <xdr:to>
      <xdr:col>4</xdr:col>
      <xdr:colOff>849630</xdr:colOff>
      <xdr:row>28</xdr:row>
      <xdr:rowOff>87630</xdr:rowOff>
    </xdr:to>
    <xdr:sp macro="" textlink="">
      <xdr:nvSpPr>
        <xdr:cNvPr id="7" name="Oval 6">
          <a:extLst>
            <a:ext uri="{FF2B5EF4-FFF2-40B4-BE49-F238E27FC236}">
              <a16:creationId xmlns:a16="http://schemas.microsoft.com/office/drawing/2014/main" id="{00000000-0008-0000-0500-000007000000}"/>
            </a:ext>
          </a:extLst>
        </xdr:cNvPr>
        <xdr:cNvSpPr/>
      </xdr:nvSpPr>
      <xdr:spPr>
        <a:xfrm>
          <a:off x="2905125" y="5975985"/>
          <a:ext cx="601980" cy="398145"/>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E</a:t>
          </a:r>
          <a:endParaRPr lang="en-US" sz="1200">
            <a:latin typeface="Georgia" panose="02040502050405020303" pitchFamily="18" charset="0"/>
          </a:endParaRP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zoomScale="80" zoomScaleNormal="80" workbookViewId="0">
      <selection activeCell="C14" sqref="C14"/>
    </sheetView>
  </sheetViews>
  <sheetFormatPr defaultColWidth="8.85546875" defaultRowHeight="12.75"/>
  <cols>
    <col min="1" max="1" width="22.5703125" style="6" bestFit="1" customWidth="1"/>
    <col min="2" max="2" width="22.42578125" style="6" customWidth="1"/>
    <col min="3" max="3" width="26.42578125" style="6" customWidth="1"/>
    <col min="4" max="4" width="23.42578125" style="6" customWidth="1"/>
    <col min="5" max="5" width="8.85546875" style="6"/>
    <col min="6" max="6" width="65.7109375" style="6" customWidth="1"/>
    <col min="7" max="16384" width="8.85546875" style="6"/>
  </cols>
  <sheetData>
    <row r="1" spans="1:6" ht="20.25">
      <c r="A1" s="164" t="s">
        <v>0</v>
      </c>
      <c r="B1" s="164"/>
      <c r="C1" s="164"/>
      <c r="D1" s="164"/>
    </row>
    <row r="2" spans="1:6" ht="13.5" thickBot="1"/>
    <row r="3" spans="1:6" ht="180.6" customHeight="1" thickBot="1">
      <c r="A3" s="7" t="s">
        <v>1</v>
      </c>
      <c r="B3" s="165" t="s">
        <v>112</v>
      </c>
      <c r="C3" s="166"/>
      <c r="D3" s="167"/>
    </row>
    <row r="5" spans="1:6" ht="20.25">
      <c r="A5" s="168" t="s">
        <v>2</v>
      </c>
      <c r="B5" s="168"/>
      <c r="C5" s="168"/>
      <c r="D5" s="168"/>
      <c r="F5" s="86" t="s">
        <v>68</v>
      </c>
    </row>
    <row r="6" spans="1:6" ht="13.5" thickBot="1">
      <c r="A6" s="8"/>
      <c r="B6" s="8"/>
      <c r="C6" s="8"/>
      <c r="D6" s="8"/>
    </row>
    <row r="7" spans="1:6" ht="13.5" thickBot="1">
      <c r="A7" s="163" t="s">
        <v>3</v>
      </c>
      <c r="B7" s="163"/>
      <c r="C7" s="163"/>
      <c r="D7" s="163"/>
      <c r="F7" s="4"/>
    </row>
    <row r="8" spans="1:6" ht="25.15" customHeight="1">
      <c r="A8" s="1" t="s">
        <v>4</v>
      </c>
      <c r="B8" s="2"/>
      <c r="C8" s="1"/>
      <c r="D8" s="1"/>
      <c r="F8" s="25" t="s">
        <v>69</v>
      </c>
    </row>
    <row r="9" spans="1:6" ht="25.15" customHeight="1">
      <c r="A9" s="1" t="s">
        <v>73</v>
      </c>
      <c r="B9" s="2"/>
      <c r="C9" s="1"/>
      <c r="D9" s="1"/>
      <c r="F9" s="4" t="s">
        <v>70</v>
      </c>
    </row>
    <row r="10" spans="1:6" ht="13.5" thickBot="1">
      <c r="A10" s="3"/>
      <c r="B10" s="5"/>
      <c r="C10" s="5"/>
      <c r="D10" s="5"/>
    </row>
    <row r="11" spans="1:6" ht="13.5" thickBot="1">
      <c r="A11" s="163" t="s">
        <v>63</v>
      </c>
      <c r="B11" s="163"/>
      <c r="C11" s="163"/>
      <c r="D11" s="163"/>
      <c r="F11" s="4"/>
    </row>
    <row r="12" spans="1:6" ht="52.15" customHeight="1">
      <c r="A12" s="1" t="s">
        <v>5</v>
      </c>
      <c r="B12" s="1" t="s">
        <v>6</v>
      </c>
      <c r="C12" s="1" t="s">
        <v>7</v>
      </c>
      <c r="D12" s="1" t="s">
        <v>64</v>
      </c>
      <c r="F12" s="4" t="s">
        <v>71</v>
      </c>
    </row>
    <row r="13" spans="1:6">
      <c r="A13" s="4" t="s">
        <v>65</v>
      </c>
      <c r="B13" s="4"/>
      <c r="C13" s="4"/>
      <c r="D13" s="4"/>
    </row>
    <row r="14" spans="1:6">
      <c r="A14" s="1"/>
      <c r="B14" s="4"/>
      <c r="C14" s="4"/>
      <c r="D14" s="4"/>
    </row>
    <row r="15" spans="1:6">
      <c r="A15" s="1"/>
      <c r="B15" s="4"/>
      <c r="C15" s="4"/>
      <c r="D15" s="4"/>
    </row>
    <row r="16" spans="1:6" ht="13.5" thickBot="1">
      <c r="A16" s="3"/>
      <c r="B16" s="5"/>
      <c r="C16" s="5"/>
      <c r="D16" s="5"/>
    </row>
    <row r="17" spans="1:6" ht="13.5" thickBot="1">
      <c r="A17" s="163" t="s">
        <v>66</v>
      </c>
      <c r="B17" s="163"/>
      <c r="C17" s="163"/>
      <c r="D17" s="163"/>
      <c r="F17" s="4"/>
    </row>
    <row r="18" spans="1:6" ht="60" customHeight="1">
      <c r="A18" s="1" t="s">
        <v>5</v>
      </c>
      <c r="B18" s="1" t="s">
        <v>6</v>
      </c>
      <c r="C18" s="1" t="s">
        <v>7</v>
      </c>
      <c r="D18" s="1" t="s">
        <v>67</v>
      </c>
      <c r="F18" s="4" t="s">
        <v>72</v>
      </c>
    </row>
    <row r="19" spans="1:6">
      <c r="A19" s="4" t="s">
        <v>65</v>
      </c>
      <c r="B19" s="4"/>
      <c r="C19" s="4"/>
      <c r="D19" s="4"/>
    </row>
    <row r="20" spans="1:6">
      <c r="A20" s="1"/>
      <c r="B20" s="4"/>
      <c r="C20" s="4"/>
      <c r="D20" s="4"/>
    </row>
    <row r="21" spans="1:6">
      <c r="A21" s="1"/>
      <c r="B21" s="4"/>
      <c r="C21" s="4"/>
      <c r="D21" s="4"/>
    </row>
  </sheetData>
  <mergeCells count="6">
    <mergeCell ref="A11:D11"/>
    <mergeCell ref="A17:D17"/>
    <mergeCell ref="A1:D1"/>
    <mergeCell ref="B3:D3"/>
    <mergeCell ref="A5:D5"/>
    <mergeCell ref="A7:D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61"/>
  <sheetViews>
    <sheetView showGridLines="0" topLeftCell="A31" zoomScale="90" zoomScaleNormal="90" workbookViewId="0">
      <selection activeCell="C33" sqref="C33:E33"/>
    </sheetView>
  </sheetViews>
  <sheetFormatPr defaultRowHeight="12.75"/>
  <cols>
    <col min="1" max="1" width="2.7109375" customWidth="1"/>
    <col min="2" max="2" width="37.7109375" style="83" customWidth="1"/>
    <col min="3" max="4" width="26" style="83" customWidth="1"/>
    <col min="5" max="5" width="81.42578125" style="83" customWidth="1"/>
    <col min="6" max="6" width="13.140625" style="84" bestFit="1" customWidth="1"/>
  </cols>
  <sheetData>
    <row r="1" spans="2:6" ht="15">
      <c r="B1" s="184" t="s">
        <v>38</v>
      </c>
      <c r="C1" s="184"/>
      <c r="D1" s="184"/>
      <c r="E1" s="184"/>
      <c r="F1" s="71"/>
    </row>
    <row r="2" spans="2:6" ht="15" thickBot="1">
      <c r="B2" s="72"/>
      <c r="C2" s="72"/>
      <c r="D2" s="72"/>
      <c r="E2" s="72"/>
      <c r="F2" s="71"/>
    </row>
    <row r="3" spans="2:6" ht="15.75" thickBot="1">
      <c r="B3" s="175" t="s">
        <v>139</v>
      </c>
      <c r="C3" s="176"/>
      <c r="D3" s="176"/>
      <c r="E3" s="177"/>
      <c r="F3" s="71"/>
    </row>
    <row r="4" spans="2:6" ht="15" thickBot="1">
      <c r="B4" s="72"/>
      <c r="C4" s="72"/>
      <c r="D4" s="72"/>
      <c r="E4" s="72"/>
      <c r="F4" s="71"/>
    </row>
    <row r="5" spans="2:6" ht="37.15" customHeight="1" thickBot="1">
      <c r="B5" s="73" t="s">
        <v>140</v>
      </c>
      <c r="C5" s="169" t="s">
        <v>30</v>
      </c>
      <c r="D5" s="170"/>
      <c r="E5" s="171"/>
      <c r="F5" s="71"/>
    </row>
    <row r="6" spans="2:6" ht="37.15" customHeight="1" thickBot="1">
      <c r="B6" s="73" t="s">
        <v>141</v>
      </c>
      <c r="C6" s="169" t="s">
        <v>28</v>
      </c>
      <c r="D6" s="170"/>
      <c r="E6" s="171"/>
      <c r="F6" s="71"/>
    </row>
    <row r="7" spans="2:6" ht="37.15" customHeight="1" thickBot="1">
      <c r="B7" s="73" t="s">
        <v>144</v>
      </c>
      <c r="C7" s="169" t="s">
        <v>29</v>
      </c>
      <c r="D7" s="170"/>
      <c r="E7" s="171"/>
      <c r="F7" s="71"/>
    </row>
    <row r="8" spans="2:6" ht="41.45" customHeight="1" thickBot="1">
      <c r="B8" s="73" t="s">
        <v>145</v>
      </c>
      <c r="C8" s="169" t="s">
        <v>31</v>
      </c>
      <c r="D8" s="170"/>
      <c r="E8" s="171"/>
      <c r="F8" s="71"/>
    </row>
    <row r="9" spans="2:6" ht="15" thickBot="1">
      <c r="B9" s="72"/>
      <c r="C9" s="72"/>
      <c r="D9" s="72"/>
      <c r="E9" s="72"/>
      <c r="F9" s="71"/>
    </row>
    <row r="10" spans="2:6" ht="15.75" thickBot="1">
      <c r="B10" s="175" t="s">
        <v>20</v>
      </c>
      <c r="C10" s="176"/>
      <c r="D10" s="176"/>
      <c r="E10" s="177"/>
      <c r="F10" s="71"/>
    </row>
    <row r="11" spans="2:6" ht="15" thickBot="1">
      <c r="B11" s="72"/>
      <c r="C11" s="72"/>
      <c r="D11" s="72"/>
      <c r="E11" s="72"/>
      <c r="F11" s="71"/>
    </row>
    <row r="12" spans="2:6" ht="49.15" customHeight="1" thickBot="1">
      <c r="B12" s="73" t="s">
        <v>8</v>
      </c>
      <c r="C12" s="172" t="s">
        <v>32</v>
      </c>
      <c r="D12" s="173"/>
      <c r="E12" s="174"/>
      <c r="F12" s="74"/>
    </row>
    <row r="13" spans="2:6" ht="49.15" customHeight="1" thickBot="1">
      <c r="B13" s="73" t="s">
        <v>74</v>
      </c>
      <c r="C13" s="169" t="s">
        <v>87</v>
      </c>
      <c r="D13" s="170"/>
      <c r="E13" s="171"/>
      <c r="F13" s="75"/>
    </row>
    <row r="14" spans="2:6" ht="49.9" customHeight="1" thickBot="1">
      <c r="B14" s="73" t="s">
        <v>110</v>
      </c>
      <c r="C14" s="169" t="s">
        <v>75</v>
      </c>
      <c r="D14" s="170"/>
      <c r="E14" s="171"/>
      <c r="F14" s="75"/>
    </row>
    <row r="15" spans="2:6" ht="88.9" customHeight="1" thickBot="1">
      <c r="B15" s="76" t="s">
        <v>133</v>
      </c>
      <c r="C15" s="169" t="s">
        <v>134</v>
      </c>
      <c r="D15" s="170"/>
      <c r="E15" s="171"/>
      <c r="F15" s="75"/>
    </row>
    <row r="16" spans="2:6" ht="33.6" customHeight="1" thickBot="1">
      <c r="B16" s="76" t="s">
        <v>131</v>
      </c>
      <c r="C16" s="169" t="s">
        <v>135</v>
      </c>
      <c r="D16" s="170"/>
      <c r="E16" s="171"/>
      <c r="F16" s="75"/>
    </row>
    <row r="17" spans="2:6" ht="46.9" customHeight="1" thickBot="1">
      <c r="B17" s="76" t="s">
        <v>137</v>
      </c>
      <c r="C17" s="169" t="s">
        <v>138</v>
      </c>
      <c r="D17" s="170"/>
      <c r="E17" s="171"/>
      <c r="F17" s="75"/>
    </row>
    <row r="18" spans="2:6" ht="41.45" customHeight="1" thickBot="1">
      <c r="B18" s="73" t="s">
        <v>26</v>
      </c>
      <c r="C18" s="169" t="s">
        <v>146</v>
      </c>
      <c r="D18" s="170"/>
      <c r="E18" s="171"/>
      <c r="F18" s="71"/>
    </row>
    <row r="19" spans="2:6" ht="54.6" customHeight="1" thickBot="1">
      <c r="B19" s="76" t="s">
        <v>18</v>
      </c>
      <c r="C19" s="169" t="s">
        <v>136</v>
      </c>
      <c r="D19" s="170"/>
      <c r="E19" s="171"/>
      <c r="F19" s="71"/>
    </row>
    <row r="20" spans="2:6" ht="15.75" thickBot="1">
      <c r="B20" s="77"/>
      <c r="C20" s="78"/>
      <c r="D20" s="78"/>
      <c r="E20" s="78"/>
      <c r="F20" s="71"/>
    </row>
    <row r="21" spans="2:6" ht="15.75" thickBot="1">
      <c r="B21" s="175" t="s">
        <v>19</v>
      </c>
      <c r="C21" s="176"/>
      <c r="D21" s="176"/>
      <c r="E21" s="177"/>
      <c r="F21" s="71"/>
    </row>
    <row r="22" spans="2:6" ht="15" thickBot="1">
      <c r="B22" s="72"/>
      <c r="C22" s="72"/>
      <c r="D22" s="72"/>
      <c r="E22" s="72"/>
      <c r="F22" s="71"/>
    </row>
    <row r="23" spans="2:6" ht="46.15" customHeight="1" thickBot="1">
      <c r="B23" s="79" t="s">
        <v>10</v>
      </c>
      <c r="C23" s="181" t="s">
        <v>46</v>
      </c>
      <c r="D23" s="182"/>
      <c r="E23" s="183"/>
      <c r="F23" s="71"/>
    </row>
    <row r="24" spans="2:6" ht="46.15" customHeight="1" thickBot="1">
      <c r="B24" s="79" t="s">
        <v>9</v>
      </c>
      <c r="C24" s="178" t="s">
        <v>49</v>
      </c>
      <c r="D24" s="179"/>
      <c r="E24" s="180"/>
      <c r="F24" s="75"/>
    </row>
    <row r="25" spans="2:6" ht="48.6" customHeight="1" thickBot="1">
      <c r="B25" s="79" t="s">
        <v>13</v>
      </c>
      <c r="C25" s="169" t="s">
        <v>16</v>
      </c>
      <c r="D25" s="170"/>
      <c r="E25" s="171"/>
      <c r="F25" s="71"/>
    </row>
    <row r="26" spans="2:6" ht="42.6" customHeight="1" thickBot="1">
      <c r="B26" s="79" t="s">
        <v>77</v>
      </c>
      <c r="C26" s="185" t="s">
        <v>47</v>
      </c>
      <c r="D26" s="179"/>
      <c r="E26" s="180"/>
      <c r="F26" s="71"/>
    </row>
    <row r="27" spans="2:6" ht="101.65" customHeight="1" thickBot="1">
      <c r="B27" s="79" t="s">
        <v>14</v>
      </c>
      <c r="C27" s="169" t="s">
        <v>27</v>
      </c>
      <c r="D27" s="170"/>
      <c r="E27" s="171"/>
      <c r="F27" s="71"/>
    </row>
    <row r="28" spans="2:6" ht="76.900000000000006" customHeight="1" thickBot="1">
      <c r="B28" s="79" t="s">
        <v>127</v>
      </c>
      <c r="C28" s="169" t="s">
        <v>128</v>
      </c>
      <c r="D28" s="170"/>
      <c r="E28" s="171"/>
      <c r="F28" s="80"/>
    </row>
    <row r="29" spans="2:6" ht="90.6" customHeight="1" thickBot="1">
      <c r="B29" s="79" t="s">
        <v>130</v>
      </c>
      <c r="C29" s="172" t="s">
        <v>129</v>
      </c>
      <c r="D29" s="170"/>
      <c r="E29" s="171"/>
      <c r="F29" s="75"/>
    </row>
    <row r="30" spans="2:6" ht="90.6" customHeight="1" thickBot="1">
      <c r="B30" s="81" t="s">
        <v>85</v>
      </c>
      <c r="C30" s="169" t="s">
        <v>86</v>
      </c>
      <c r="D30" s="170"/>
      <c r="E30" s="171"/>
      <c r="F30" s="75"/>
    </row>
    <row r="31" spans="2:6" ht="68.45" customHeight="1" thickBot="1">
      <c r="B31" s="79" t="s">
        <v>15</v>
      </c>
      <c r="C31" s="169" t="s">
        <v>22</v>
      </c>
      <c r="D31" s="170"/>
      <c r="E31" s="171"/>
      <c r="F31" s="71"/>
    </row>
    <row r="32" spans="2:6" ht="46.15" customHeight="1" thickBot="1">
      <c r="B32" s="79" t="s">
        <v>78</v>
      </c>
      <c r="C32" s="178" t="s">
        <v>48</v>
      </c>
      <c r="D32" s="179"/>
      <c r="E32" s="180"/>
      <c r="F32" s="75"/>
    </row>
    <row r="33" spans="2:6" ht="46.15" customHeight="1" thickBot="1">
      <c r="B33" s="79" t="s">
        <v>23</v>
      </c>
      <c r="C33" s="169" t="s">
        <v>33</v>
      </c>
      <c r="D33" s="170"/>
      <c r="E33" s="171"/>
      <c r="F33" s="71"/>
    </row>
    <row r="34" spans="2:6" ht="46.15" customHeight="1" thickBot="1">
      <c r="B34" s="79" t="s">
        <v>122</v>
      </c>
      <c r="C34" s="169" t="s">
        <v>147</v>
      </c>
      <c r="D34" s="170"/>
      <c r="E34" s="171"/>
      <c r="F34" s="71"/>
    </row>
    <row r="35" spans="2:6" ht="46.15" customHeight="1" thickBot="1">
      <c r="B35" s="79" t="s">
        <v>24</v>
      </c>
      <c r="C35" s="169" t="s">
        <v>34</v>
      </c>
      <c r="D35" s="170"/>
      <c r="E35" s="171"/>
      <c r="F35" s="71"/>
    </row>
    <row r="36" spans="2:6" ht="46.15" customHeight="1" thickBot="1">
      <c r="B36" s="79" t="s">
        <v>25</v>
      </c>
      <c r="C36" s="169" t="s">
        <v>35</v>
      </c>
      <c r="D36" s="170"/>
      <c r="E36" s="171"/>
      <c r="F36" s="71"/>
    </row>
    <row r="37" spans="2:6" ht="39.6" customHeight="1" thickBot="1">
      <c r="B37" s="79" t="s">
        <v>132</v>
      </c>
      <c r="C37" s="169" t="s">
        <v>94</v>
      </c>
      <c r="D37" s="170"/>
      <c r="E37" s="171"/>
      <c r="F37" s="71"/>
    </row>
    <row r="38" spans="2:6" ht="15" thickBot="1">
      <c r="B38" s="72"/>
      <c r="C38" s="72"/>
      <c r="D38" s="72"/>
      <c r="E38" s="72"/>
      <c r="F38" s="71"/>
    </row>
    <row r="39" spans="2:6" ht="15.75" thickBot="1">
      <c r="B39" s="175" t="s">
        <v>21</v>
      </c>
      <c r="C39" s="176"/>
      <c r="D39" s="176"/>
      <c r="E39" s="177"/>
      <c r="F39" s="71"/>
    </row>
    <row r="40" spans="2:6" ht="15" thickBot="1">
      <c r="B40" s="72"/>
      <c r="C40" s="72"/>
      <c r="D40" s="72"/>
      <c r="E40" s="72"/>
      <c r="F40" s="71"/>
    </row>
    <row r="41" spans="2:6" ht="51" customHeight="1" thickBot="1">
      <c r="B41" s="76" t="s">
        <v>12</v>
      </c>
      <c r="C41" s="169" t="s">
        <v>109</v>
      </c>
      <c r="D41" s="170"/>
      <c r="E41" s="171"/>
      <c r="F41" s="71"/>
    </row>
    <row r="42" spans="2:6" ht="51" customHeight="1" thickBot="1">
      <c r="B42" s="79" t="s">
        <v>88</v>
      </c>
      <c r="C42" s="169" t="s">
        <v>76</v>
      </c>
      <c r="D42" s="170"/>
      <c r="E42" s="171"/>
      <c r="F42" s="71"/>
    </row>
    <row r="43" spans="2:6" ht="33" customHeight="1" thickBot="1">
      <c r="B43" s="79" t="s">
        <v>89</v>
      </c>
      <c r="C43" s="172" t="s">
        <v>96</v>
      </c>
      <c r="D43" s="173"/>
      <c r="E43" s="174"/>
      <c r="F43" s="82"/>
    </row>
    <row r="44" spans="2:6" ht="33" customHeight="1" thickBot="1">
      <c r="B44" s="79" t="s">
        <v>125</v>
      </c>
      <c r="C44" s="169" t="s">
        <v>126</v>
      </c>
      <c r="D44" s="170"/>
      <c r="E44" s="171"/>
      <c r="F44" s="82"/>
    </row>
    <row r="45" spans="2:6" ht="38.450000000000003" customHeight="1" thickBot="1">
      <c r="B45" s="79" t="s">
        <v>124</v>
      </c>
      <c r="C45" s="169" t="s">
        <v>95</v>
      </c>
      <c r="D45" s="170"/>
      <c r="E45" s="171"/>
      <c r="F45" s="71"/>
    </row>
    <row r="46" spans="2:6" ht="15" thickBot="1">
      <c r="B46" s="72"/>
      <c r="C46" s="72"/>
      <c r="D46" s="72"/>
      <c r="E46" s="72"/>
      <c r="F46" s="71"/>
    </row>
    <row r="47" spans="2:6" ht="15.75" thickBot="1">
      <c r="B47" s="175" t="s">
        <v>107</v>
      </c>
      <c r="C47" s="176"/>
      <c r="D47" s="176"/>
      <c r="E47" s="177"/>
      <c r="F47" s="71"/>
    </row>
    <row r="48" spans="2:6" ht="15.75" thickBot="1">
      <c r="B48" s="85"/>
      <c r="C48" s="85"/>
      <c r="D48" s="85"/>
      <c r="E48" s="85"/>
      <c r="F48" s="71"/>
    </row>
    <row r="49" spans="2:6" ht="55.9" customHeight="1" thickBot="1">
      <c r="B49" s="79" t="s">
        <v>106</v>
      </c>
      <c r="C49" s="172" t="s">
        <v>111</v>
      </c>
      <c r="D49" s="173"/>
      <c r="E49" s="174"/>
      <c r="F49" s="71"/>
    </row>
    <row r="50" spans="2:6" ht="33.6" customHeight="1" thickBot="1">
      <c r="B50" s="79" t="s">
        <v>84</v>
      </c>
      <c r="C50" s="169" t="s">
        <v>148</v>
      </c>
      <c r="D50" s="170"/>
      <c r="E50" s="171"/>
      <c r="F50" s="71"/>
    </row>
    <row r="51" spans="2:6" ht="33.6" customHeight="1" thickBot="1">
      <c r="B51" s="79" t="s">
        <v>91</v>
      </c>
      <c r="C51" s="169" t="s">
        <v>149</v>
      </c>
      <c r="D51" s="170"/>
      <c r="E51" s="171"/>
      <c r="F51" s="71"/>
    </row>
    <row r="52" spans="2:6" ht="15" thickBot="1">
      <c r="B52" s="72"/>
      <c r="C52" s="72"/>
      <c r="D52" s="72"/>
      <c r="E52" s="72"/>
      <c r="F52" s="71"/>
    </row>
    <row r="53" spans="2:6" ht="15.75" thickBot="1">
      <c r="B53" s="175" t="s">
        <v>36</v>
      </c>
      <c r="C53" s="176"/>
      <c r="D53" s="176"/>
      <c r="E53" s="177"/>
      <c r="F53" s="71"/>
    </row>
    <row r="54" spans="2:6" ht="15" thickBot="1">
      <c r="B54" s="72"/>
      <c r="C54" s="72"/>
      <c r="D54" s="72"/>
      <c r="E54" s="72"/>
      <c r="F54" s="71"/>
    </row>
    <row r="55" spans="2:6" ht="43.15" customHeight="1" thickBot="1">
      <c r="B55" s="79" t="s">
        <v>80</v>
      </c>
      <c r="C55" s="169" t="s">
        <v>39</v>
      </c>
      <c r="D55" s="170"/>
      <c r="E55" s="171"/>
      <c r="F55" s="71"/>
    </row>
    <row r="56" spans="2:6" ht="59.65" customHeight="1" thickBot="1">
      <c r="B56" s="79" t="s">
        <v>43</v>
      </c>
      <c r="C56" s="169" t="s">
        <v>45</v>
      </c>
      <c r="D56" s="170"/>
      <c r="E56" s="171"/>
      <c r="F56" s="71"/>
    </row>
    <row r="57" spans="2:6" ht="59.65" customHeight="1" thickBot="1">
      <c r="B57" s="79" t="s">
        <v>81</v>
      </c>
      <c r="C57" s="169" t="s">
        <v>44</v>
      </c>
      <c r="D57" s="170"/>
      <c r="E57" s="171"/>
      <c r="F57" s="71"/>
    </row>
    <row r="58" spans="2:6" ht="43.15" customHeight="1" thickBot="1">
      <c r="B58" s="79" t="s">
        <v>37</v>
      </c>
      <c r="C58" s="169" t="s">
        <v>40</v>
      </c>
      <c r="D58" s="170"/>
      <c r="E58" s="171"/>
      <c r="F58" s="71"/>
    </row>
    <row r="59" spans="2:6" ht="54.4" customHeight="1" thickBot="1">
      <c r="B59" s="79" t="s">
        <v>82</v>
      </c>
      <c r="C59" s="169" t="s">
        <v>41</v>
      </c>
      <c r="D59" s="170"/>
      <c r="E59" s="171"/>
      <c r="F59" s="71"/>
    </row>
    <row r="60" spans="2:6" ht="54.4" customHeight="1" thickBot="1">
      <c r="B60" s="79" t="s">
        <v>83</v>
      </c>
      <c r="C60" s="169" t="s">
        <v>42</v>
      </c>
      <c r="D60" s="170"/>
      <c r="E60" s="171"/>
      <c r="F60" s="71"/>
    </row>
    <row r="61" spans="2:6" ht="83.65" customHeight="1" thickBot="1">
      <c r="B61" s="79" t="s">
        <v>93</v>
      </c>
      <c r="C61" s="172" t="s">
        <v>108</v>
      </c>
      <c r="D61" s="173"/>
      <c r="E61" s="174"/>
      <c r="F61" s="71"/>
    </row>
  </sheetData>
  <mergeCells count="49">
    <mergeCell ref="C36:E36"/>
    <mergeCell ref="C35:E35"/>
    <mergeCell ref="C25:E25"/>
    <mergeCell ref="C26:E26"/>
    <mergeCell ref="C31:E31"/>
    <mergeCell ref="C33:E33"/>
    <mergeCell ref="C32:E32"/>
    <mergeCell ref="C7:E7"/>
    <mergeCell ref="B1:E1"/>
    <mergeCell ref="B3:E3"/>
    <mergeCell ref="C14:E14"/>
    <mergeCell ref="C5:E5"/>
    <mergeCell ref="C6:E6"/>
    <mergeCell ref="C8:E8"/>
    <mergeCell ref="B10:E10"/>
    <mergeCell ref="C12:E12"/>
    <mergeCell ref="C13:E13"/>
    <mergeCell ref="C15:E15"/>
    <mergeCell ref="C17:E17"/>
    <mergeCell ref="C18:E18"/>
    <mergeCell ref="C29:E29"/>
    <mergeCell ref="C45:E45"/>
    <mergeCell ref="C42:E42"/>
    <mergeCell ref="C41:E41"/>
    <mergeCell ref="C43:E43"/>
    <mergeCell ref="C34:E34"/>
    <mergeCell ref="C37:E37"/>
    <mergeCell ref="B39:E39"/>
    <mergeCell ref="C30:E30"/>
    <mergeCell ref="C44:E44"/>
    <mergeCell ref="C27:E27"/>
    <mergeCell ref="C28:E28"/>
    <mergeCell ref="C19:E19"/>
    <mergeCell ref="C16:E16"/>
    <mergeCell ref="C61:E61"/>
    <mergeCell ref="B53:E53"/>
    <mergeCell ref="C55:E55"/>
    <mergeCell ref="C56:E56"/>
    <mergeCell ref="C57:E57"/>
    <mergeCell ref="C58:E58"/>
    <mergeCell ref="C59:E59"/>
    <mergeCell ref="C60:E60"/>
    <mergeCell ref="B47:E47"/>
    <mergeCell ref="C49:E49"/>
    <mergeCell ref="C50:E50"/>
    <mergeCell ref="C51:E51"/>
    <mergeCell ref="C24:E24"/>
    <mergeCell ref="B21:E21"/>
    <mergeCell ref="C23:E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W9"/>
  <sheetViews>
    <sheetView showGridLines="0" tabSelected="1" zoomScale="60" zoomScaleNormal="60" zoomScaleSheetLayoutView="10" workbookViewId="0">
      <pane xSplit="2" ySplit="3" topLeftCell="O4" activePane="bottomRight" state="frozen"/>
      <selection activeCell="C47" sqref="C47:E47"/>
      <selection pane="topRight" activeCell="C47" sqref="C47:E47"/>
      <selection pane="bottomLeft" activeCell="C47" sqref="C47:E47"/>
      <selection pane="bottomRight" activeCell="D4" sqref="D4"/>
    </sheetView>
  </sheetViews>
  <sheetFormatPr defaultColWidth="8.85546875" defaultRowHeight="12.75"/>
  <cols>
    <col min="1" max="1" width="7.140625" style="6" customWidth="1"/>
    <col min="2" max="2" width="1.85546875" style="6" customWidth="1"/>
    <col min="3" max="3" width="11.7109375" style="6" bestFit="1" customWidth="1"/>
    <col min="4" max="4" width="31" style="6" customWidth="1"/>
    <col min="5" max="5" width="11.85546875" style="6" bestFit="1" customWidth="1"/>
    <col min="6" max="6" width="16" style="6" bestFit="1" customWidth="1"/>
    <col min="7" max="7" width="1.7109375" style="6" customWidth="1"/>
    <col min="8" max="8" width="6.7109375" style="6" customWidth="1"/>
    <col min="9" max="9" width="16.7109375" style="6" bestFit="1" customWidth="1"/>
    <col min="10" max="10" width="22.42578125" style="6" bestFit="1" customWidth="1"/>
    <col min="11" max="12" width="32.140625" style="6" customWidth="1"/>
    <col min="13" max="13" width="26" style="6" customWidth="1"/>
    <col min="14" max="14" width="15.140625" style="6" customWidth="1"/>
    <col min="15" max="15" width="21" style="6" customWidth="1"/>
    <col min="16" max="16" width="1.7109375" style="6" customWidth="1"/>
    <col min="17" max="17" width="14" style="6" bestFit="1" customWidth="1"/>
    <col min="18" max="18" width="10.42578125" style="6" bestFit="1" customWidth="1"/>
    <col min="19" max="19" width="14" style="6" customWidth="1"/>
    <col min="20" max="20" width="14.28515625" style="6" customWidth="1"/>
    <col min="21" max="21" width="32.140625" style="6" customWidth="1"/>
    <col min="22" max="22" width="27.28515625" style="6" customWidth="1"/>
    <col min="23" max="23" width="17.7109375" style="6" customWidth="1"/>
    <col min="24" max="24" width="17.85546875" style="6" customWidth="1"/>
    <col min="25" max="25" width="10.7109375" style="6" customWidth="1"/>
    <col min="26" max="26" width="21.7109375" style="6" bestFit="1" customWidth="1"/>
    <col min="27" max="27" width="24.5703125" style="6" customWidth="1"/>
    <col min="28" max="28" width="23.7109375" style="6" customWidth="1"/>
    <col min="29" max="29" width="16.28515625" style="6" customWidth="1"/>
    <col min="30" max="30" width="12.85546875" style="6" customWidth="1"/>
    <col min="31" max="31" width="21.85546875" style="6" customWidth="1"/>
    <col min="32" max="32" width="1.85546875" style="6" customWidth="1"/>
    <col min="33" max="34" width="30.85546875" style="6" customWidth="1"/>
    <col min="35" max="35" width="26.140625" style="6" customWidth="1"/>
    <col min="36" max="36" width="24" style="6" customWidth="1"/>
    <col min="37" max="37" width="22.42578125" style="6" customWidth="1"/>
    <col min="38" max="38" width="2.140625" style="6" customWidth="1"/>
    <col min="39" max="39" width="20.7109375" style="6" customWidth="1"/>
    <col min="40" max="40" width="24.42578125" style="6" customWidth="1"/>
    <col min="41" max="41" width="22.42578125" style="6" bestFit="1" customWidth="1"/>
    <col min="42" max="42" width="2.140625" style="6" customWidth="1"/>
    <col min="43" max="43" width="21.85546875" style="6" customWidth="1"/>
    <col min="44" max="44" width="33.42578125" style="6" customWidth="1"/>
    <col min="45" max="45" width="37.42578125" style="6" customWidth="1"/>
    <col min="46" max="46" width="22" style="6" customWidth="1"/>
    <col min="47" max="47" width="17.5703125" style="6" customWidth="1"/>
    <col min="48" max="48" width="15.140625" style="6" customWidth="1"/>
    <col min="49" max="49" width="30.85546875" style="6" customWidth="1"/>
    <col min="50" max="50" width="17.140625" style="6" bestFit="1" customWidth="1"/>
    <col min="51" max="51" width="20.42578125" style="6" bestFit="1" customWidth="1"/>
    <col min="52" max="52" width="22.42578125" style="6" bestFit="1" customWidth="1"/>
    <col min="53" max="53" width="1.7109375" style="6" customWidth="1"/>
    <col min="54" max="16384" width="8.85546875" style="6"/>
  </cols>
  <sheetData>
    <row r="1" spans="2:49" ht="54.6" customHeight="1" thickBot="1">
      <c r="C1" s="186" t="s">
        <v>105</v>
      </c>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17"/>
      <c r="AN1" s="117"/>
      <c r="AO1" s="117"/>
      <c r="AP1" s="26"/>
      <c r="AQ1"/>
      <c r="AR1"/>
      <c r="AS1"/>
      <c r="AT1"/>
      <c r="AU1"/>
      <c r="AV1"/>
      <c r="AW1"/>
    </row>
    <row r="2" spans="2:49" ht="22.9" customHeight="1" thickBot="1">
      <c r="B2" s="9"/>
      <c r="C2" s="197" t="s">
        <v>139</v>
      </c>
      <c r="D2" s="198"/>
      <c r="E2" s="198"/>
      <c r="F2" s="199"/>
      <c r="G2" s="118"/>
      <c r="H2" s="197" t="s">
        <v>20</v>
      </c>
      <c r="I2" s="198"/>
      <c r="J2" s="198"/>
      <c r="K2" s="198"/>
      <c r="L2" s="198"/>
      <c r="M2" s="198"/>
      <c r="N2" s="198"/>
      <c r="O2" s="199"/>
      <c r="P2" s="118"/>
      <c r="Q2" s="200" t="s">
        <v>19</v>
      </c>
      <c r="R2" s="201"/>
      <c r="S2" s="201"/>
      <c r="T2" s="201"/>
      <c r="U2" s="201"/>
      <c r="V2" s="201"/>
      <c r="W2" s="201"/>
      <c r="X2" s="201"/>
      <c r="Y2" s="201"/>
      <c r="Z2" s="201"/>
      <c r="AA2" s="201"/>
      <c r="AB2" s="201"/>
      <c r="AC2" s="201"/>
      <c r="AD2" s="201"/>
      <c r="AE2" s="202"/>
      <c r="AF2" s="118"/>
      <c r="AG2" s="187" t="s">
        <v>21</v>
      </c>
      <c r="AH2" s="188"/>
      <c r="AI2" s="188"/>
      <c r="AJ2" s="189"/>
      <c r="AK2" s="190"/>
      <c r="AL2" s="118"/>
      <c r="AM2" s="191" t="s">
        <v>107</v>
      </c>
      <c r="AN2" s="192"/>
      <c r="AO2" s="193"/>
      <c r="AP2" s="38"/>
      <c r="AQ2" s="194" t="s">
        <v>36</v>
      </c>
      <c r="AR2" s="195"/>
      <c r="AS2" s="195"/>
      <c r="AT2" s="195"/>
      <c r="AU2" s="195"/>
      <c r="AV2" s="195"/>
      <c r="AW2" s="196"/>
    </row>
    <row r="3" spans="2:49" ht="108.75" customHeight="1" thickBot="1">
      <c r="B3" s="9"/>
      <c r="C3" s="119" t="s">
        <v>140</v>
      </c>
      <c r="D3" s="120" t="s">
        <v>141</v>
      </c>
      <c r="E3" s="120" t="s">
        <v>142</v>
      </c>
      <c r="F3" s="121" t="s">
        <v>143</v>
      </c>
      <c r="G3" s="122"/>
      <c r="H3" s="119" t="s">
        <v>11</v>
      </c>
      <c r="I3" s="120" t="s">
        <v>74</v>
      </c>
      <c r="J3" s="120" t="s">
        <v>110</v>
      </c>
      <c r="K3" s="120" t="s">
        <v>133</v>
      </c>
      <c r="L3" s="120" t="s">
        <v>131</v>
      </c>
      <c r="M3" s="120" t="s">
        <v>137</v>
      </c>
      <c r="N3" s="120" t="s">
        <v>26</v>
      </c>
      <c r="O3" s="121" t="s">
        <v>17</v>
      </c>
      <c r="P3" s="122"/>
      <c r="Q3" s="123" t="s">
        <v>10</v>
      </c>
      <c r="R3" s="124" t="s">
        <v>9</v>
      </c>
      <c r="S3" s="124" t="s">
        <v>13</v>
      </c>
      <c r="T3" s="124" t="s">
        <v>77</v>
      </c>
      <c r="U3" s="124" t="s">
        <v>14</v>
      </c>
      <c r="V3" s="124" t="s">
        <v>127</v>
      </c>
      <c r="W3" s="124" t="s">
        <v>130</v>
      </c>
      <c r="X3" s="124" t="s">
        <v>85</v>
      </c>
      <c r="Y3" s="124" t="s">
        <v>15</v>
      </c>
      <c r="Z3" s="124" t="s">
        <v>79</v>
      </c>
      <c r="AA3" s="125" t="s">
        <v>23</v>
      </c>
      <c r="AB3" s="125" t="s">
        <v>122</v>
      </c>
      <c r="AC3" s="125" t="s">
        <v>24</v>
      </c>
      <c r="AD3" s="125" t="s">
        <v>25</v>
      </c>
      <c r="AE3" s="125" t="s">
        <v>132</v>
      </c>
      <c r="AF3" s="122"/>
      <c r="AG3" s="126" t="s">
        <v>12</v>
      </c>
      <c r="AH3" s="126" t="s">
        <v>88</v>
      </c>
      <c r="AI3" s="126" t="s">
        <v>89</v>
      </c>
      <c r="AJ3" s="126" t="s">
        <v>123</v>
      </c>
      <c r="AK3" s="126" t="s">
        <v>124</v>
      </c>
      <c r="AL3" s="127"/>
      <c r="AM3" s="128" t="s">
        <v>90</v>
      </c>
      <c r="AN3" s="129" t="s">
        <v>84</v>
      </c>
      <c r="AO3" s="130" t="s">
        <v>91</v>
      </c>
      <c r="AP3" s="10"/>
      <c r="AQ3" s="39" t="s">
        <v>80</v>
      </c>
      <c r="AR3" s="39" t="s">
        <v>43</v>
      </c>
      <c r="AS3" s="39" t="s">
        <v>81</v>
      </c>
      <c r="AT3" s="39" t="s">
        <v>37</v>
      </c>
      <c r="AU3" s="39" t="s">
        <v>82</v>
      </c>
      <c r="AV3" s="39" t="s">
        <v>83</v>
      </c>
      <c r="AW3" s="39" t="s">
        <v>92</v>
      </c>
    </row>
    <row r="4" spans="2:49" s="13" customFormat="1" ht="225.75" customHeight="1">
      <c r="B4" s="12"/>
      <c r="C4" s="131" t="s">
        <v>154</v>
      </c>
      <c r="D4" s="162" t="s">
        <v>163</v>
      </c>
      <c r="E4" s="113" t="s">
        <v>155</v>
      </c>
      <c r="F4" s="113" t="s">
        <v>156</v>
      </c>
      <c r="G4" s="132"/>
      <c r="H4" s="115" t="s">
        <v>157</v>
      </c>
      <c r="I4" s="115" t="s">
        <v>158</v>
      </c>
      <c r="J4" s="113" t="s">
        <v>170</v>
      </c>
      <c r="K4" s="133" t="s">
        <v>171</v>
      </c>
      <c r="L4" s="113" t="s">
        <v>177</v>
      </c>
      <c r="M4" s="115" t="s">
        <v>162</v>
      </c>
      <c r="N4" s="134" t="s">
        <v>61</v>
      </c>
      <c r="O4" s="135" t="s">
        <v>159</v>
      </c>
      <c r="P4" s="136"/>
      <c r="Q4" s="137">
        <f>'Katılımcı Değerlendirmeleri'!BK5</f>
        <v>4</v>
      </c>
      <c r="R4" s="137">
        <f>'Katılımcı Değerlendirmeleri'!BK13</f>
        <v>3</v>
      </c>
      <c r="S4" s="138">
        <f>Q4*R4</f>
        <v>12</v>
      </c>
      <c r="T4" s="139" t="str">
        <f>IF(S4&lt;3,"ÇOK DÜŞÜK",IF(S4&lt;6,"DÜŞÜK",IF(S4&lt;12,"ORTA",IF(S4&lt;20," YÜKSEK",IF(S4&lt;26,"ÇOK YÜKSEK")))))</f>
        <v xml:space="preserve"> YÜKSEK</v>
      </c>
      <c r="U4" s="140" t="s">
        <v>178</v>
      </c>
      <c r="V4" s="141" t="s">
        <v>176</v>
      </c>
      <c r="W4" s="139">
        <f>IF(V4="Yeterli",0.1,IF(V4="Zayıf",0.8, IF(V4="Kısmen Yeterli", 0.4, IF(V4="Yeterli Değil",1))))</f>
        <v>0.4</v>
      </c>
      <c r="X4" s="139" t="s">
        <v>160</v>
      </c>
      <c r="Y4" s="142">
        <f t="shared" ref="Y4:Y7" si="0">S4*W4</f>
        <v>4.8000000000000007</v>
      </c>
      <c r="Z4" s="143" t="str">
        <f>IF(Y4&lt;3,"ÇOK DÜŞÜK",IF(Y4&lt;6,"DÜŞÜK",IF(Y4&lt;12,"ORTA",IF(Y4&lt;20," YÜKSEK",IF(Y4&lt;26,"ÇOK YÜKSEK")))))</f>
        <v>DÜŞÜK</v>
      </c>
      <c r="AA4" s="113" t="s">
        <v>185</v>
      </c>
      <c r="AB4" s="115" t="s">
        <v>179</v>
      </c>
      <c r="AC4" s="113" t="s">
        <v>198</v>
      </c>
      <c r="AD4" s="115" t="s">
        <v>180</v>
      </c>
      <c r="AE4" s="113" t="s">
        <v>204</v>
      </c>
      <c r="AF4" s="132"/>
      <c r="AG4" s="131" t="s">
        <v>161</v>
      </c>
      <c r="AH4" s="113" t="s">
        <v>181</v>
      </c>
      <c r="AI4" s="113" t="s">
        <v>196</v>
      </c>
      <c r="AJ4" s="144">
        <v>45658</v>
      </c>
      <c r="AK4" s="145">
        <v>46022</v>
      </c>
      <c r="AL4" s="132"/>
      <c r="AM4" s="146" t="s">
        <v>206</v>
      </c>
      <c r="AN4" s="147"/>
      <c r="AO4" s="147"/>
      <c r="AP4" s="12"/>
      <c r="AQ4" s="13" t="s">
        <v>193</v>
      </c>
      <c r="AR4" s="13" t="s">
        <v>193</v>
      </c>
      <c r="AS4" s="13" t="s">
        <v>193</v>
      </c>
      <c r="AW4" s="16"/>
    </row>
    <row r="5" spans="2:49" s="13" customFormat="1" ht="129" customHeight="1">
      <c r="B5" s="12"/>
      <c r="C5" s="131" t="s">
        <v>154</v>
      </c>
      <c r="D5" s="162" t="s">
        <v>163</v>
      </c>
      <c r="E5" s="114" t="s">
        <v>155</v>
      </c>
      <c r="F5" s="113" t="s">
        <v>156</v>
      </c>
      <c r="G5" s="132"/>
      <c r="H5" s="115" t="s">
        <v>167</v>
      </c>
      <c r="I5" s="115" t="s">
        <v>158</v>
      </c>
      <c r="J5" s="114" t="s">
        <v>172</v>
      </c>
      <c r="K5" s="148" t="s">
        <v>151</v>
      </c>
      <c r="L5" s="113" t="s">
        <v>199</v>
      </c>
      <c r="M5" s="116" t="s">
        <v>182</v>
      </c>
      <c r="N5" s="149" t="s">
        <v>61</v>
      </c>
      <c r="O5" s="150" t="s">
        <v>159</v>
      </c>
      <c r="P5" s="136"/>
      <c r="Q5" s="137">
        <f>'Katılımcı Değerlendirmeleri'!BK6</f>
        <v>4</v>
      </c>
      <c r="R5" s="137">
        <f>'Katılımcı Değerlendirmeleri'!BK14</f>
        <v>3</v>
      </c>
      <c r="S5" s="138">
        <f>Q5*R5</f>
        <v>12</v>
      </c>
      <c r="T5" s="139" t="str">
        <f>IF(S5&lt;3,"ÇOK DÜŞÜK",IF(S5&lt;6,"DÜŞÜK",IF(S5&lt;12,"ORTA",IF(S5&lt;20," YÜKSEK",IF(S5&lt;26,"ÇOK YÜKSEK")))))</f>
        <v xml:space="preserve"> YÜKSEK</v>
      </c>
      <c r="U5" s="140" t="s">
        <v>200</v>
      </c>
      <c r="V5" s="141" t="s">
        <v>186</v>
      </c>
      <c r="W5" s="151">
        <f t="shared" ref="W5:W7" si="1">IF(V5="Yeterli",0.1,IF(V5="Zayıf",0.8, IF(V5="Kısmen Yeterli", 0.4, IF(V5="Yeterli Değil",1))))</f>
        <v>1</v>
      </c>
      <c r="X5" s="151" t="s">
        <v>160</v>
      </c>
      <c r="Y5" s="152">
        <f t="shared" si="0"/>
        <v>12</v>
      </c>
      <c r="Z5" s="153" t="str">
        <f t="shared" ref="Z5:Z7" si="2">IF(Y5&lt;3,"ÇOK DÜŞÜK",IF(Y5&lt;6,"DÜŞÜK",IF(Y5&lt;12,"ORTA",IF(Y5&lt;20," YÜKSEK",IF(Y5&lt;26,"ÇOK YÜKSEK")))))</f>
        <v xml:space="preserve"> YÜKSEK</v>
      </c>
      <c r="AA5" s="114" t="s">
        <v>194</v>
      </c>
      <c r="AB5" s="115" t="s">
        <v>179</v>
      </c>
      <c r="AC5" s="114" t="s">
        <v>201</v>
      </c>
      <c r="AD5" s="115" t="s">
        <v>180</v>
      </c>
      <c r="AE5" s="113" t="s">
        <v>204</v>
      </c>
      <c r="AF5" s="132"/>
      <c r="AG5" s="114" t="s">
        <v>161</v>
      </c>
      <c r="AH5" s="114" t="s">
        <v>202</v>
      </c>
      <c r="AI5" s="114" t="s">
        <v>195</v>
      </c>
      <c r="AJ5" s="144">
        <v>45658</v>
      </c>
      <c r="AK5" s="154">
        <v>46022</v>
      </c>
      <c r="AL5" s="132"/>
      <c r="AM5" s="114" t="s">
        <v>206</v>
      </c>
      <c r="AN5" s="116"/>
      <c r="AO5" s="116"/>
      <c r="AP5" s="15"/>
      <c r="AQ5" s="13" t="s">
        <v>193</v>
      </c>
      <c r="AR5" s="13" t="s">
        <v>193</v>
      </c>
      <c r="AS5" s="13" t="s">
        <v>193</v>
      </c>
      <c r="AT5" s="14"/>
      <c r="AU5" s="14"/>
      <c r="AV5" s="14"/>
      <c r="AW5" s="17"/>
    </row>
    <row r="6" spans="2:49" s="13" customFormat="1" ht="129" customHeight="1">
      <c r="B6" s="12"/>
      <c r="C6" s="131" t="s">
        <v>154</v>
      </c>
      <c r="D6" s="162" t="s">
        <v>163</v>
      </c>
      <c r="E6" s="113" t="s">
        <v>164</v>
      </c>
      <c r="F6" s="113" t="s">
        <v>165</v>
      </c>
      <c r="G6" s="132"/>
      <c r="H6" s="115" t="s">
        <v>168</v>
      </c>
      <c r="I6" s="115" t="s">
        <v>158</v>
      </c>
      <c r="J6" s="113" t="s">
        <v>173</v>
      </c>
      <c r="K6" s="148" t="s">
        <v>187</v>
      </c>
      <c r="L6" s="113" t="s">
        <v>183</v>
      </c>
      <c r="M6" s="115" t="s">
        <v>162</v>
      </c>
      <c r="N6" s="134" t="s">
        <v>58</v>
      </c>
      <c r="O6" s="135" t="s">
        <v>159</v>
      </c>
      <c r="P6" s="155"/>
      <c r="Q6" s="137">
        <f>'Katılımcı Değerlendirmeleri'!BK7</f>
        <v>2</v>
      </c>
      <c r="R6" s="137">
        <f>'Katılımcı Değerlendirmeleri'!BK15</f>
        <v>3</v>
      </c>
      <c r="S6" s="138">
        <f>Q6*R6</f>
        <v>6</v>
      </c>
      <c r="T6" s="139" t="str">
        <f>IF(S6&lt;3,"ÇOK DÜŞÜK",IF(S6&lt;6,"DÜŞÜK",IF(S6&lt;12,"ORTA",IF(S6&lt;20," YÜKSEK",IF(S6&lt;26,"ÇOK YÜKSEK")))))</f>
        <v>ORTA</v>
      </c>
      <c r="U6" s="140" t="s">
        <v>184</v>
      </c>
      <c r="V6" s="156" t="s">
        <v>176</v>
      </c>
      <c r="W6" s="139">
        <f t="shared" si="1"/>
        <v>0.4</v>
      </c>
      <c r="X6" s="139" t="s">
        <v>160</v>
      </c>
      <c r="Y6" s="142">
        <f t="shared" si="0"/>
        <v>2.4000000000000004</v>
      </c>
      <c r="Z6" s="143" t="str">
        <f t="shared" si="2"/>
        <v>ÇOK DÜŞÜK</v>
      </c>
      <c r="AA6" s="113" t="s">
        <v>188</v>
      </c>
      <c r="AB6" s="115" t="s">
        <v>179</v>
      </c>
      <c r="AC6" s="113" t="s">
        <v>205</v>
      </c>
      <c r="AD6" s="115" t="s">
        <v>180</v>
      </c>
      <c r="AE6" s="113" t="s">
        <v>204</v>
      </c>
      <c r="AF6" s="157"/>
      <c r="AG6" s="113" t="s">
        <v>161</v>
      </c>
      <c r="AH6" s="113" t="s">
        <v>192</v>
      </c>
      <c r="AI6" s="113" t="s">
        <v>197</v>
      </c>
      <c r="AJ6" s="144">
        <v>45658</v>
      </c>
      <c r="AK6" s="145">
        <v>46022</v>
      </c>
      <c r="AL6" s="132"/>
      <c r="AM6" s="146" t="s">
        <v>206</v>
      </c>
      <c r="AN6" s="147"/>
      <c r="AO6" s="147"/>
      <c r="AP6" s="15"/>
      <c r="AQ6" s="13" t="s">
        <v>193</v>
      </c>
      <c r="AR6" s="13" t="s">
        <v>193</v>
      </c>
      <c r="AS6" s="13" t="s">
        <v>193</v>
      </c>
      <c r="AW6" s="16"/>
    </row>
    <row r="7" spans="2:49" s="13" customFormat="1" ht="129" customHeight="1">
      <c r="B7" s="12"/>
      <c r="C7" s="159" t="s">
        <v>154</v>
      </c>
      <c r="D7" s="162" t="s">
        <v>163</v>
      </c>
      <c r="E7" s="114" t="s">
        <v>164</v>
      </c>
      <c r="F7" s="114" t="s">
        <v>166</v>
      </c>
      <c r="G7" s="157"/>
      <c r="H7" s="115" t="s">
        <v>169</v>
      </c>
      <c r="I7" s="115" t="s">
        <v>158</v>
      </c>
      <c r="J7" s="114" t="s">
        <v>174</v>
      </c>
      <c r="K7" s="148" t="s">
        <v>153</v>
      </c>
      <c r="L7" s="114" t="s">
        <v>190</v>
      </c>
      <c r="M7" s="116" t="s">
        <v>162</v>
      </c>
      <c r="N7" s="149" t="s">
        <v>58</v>
      </c>
      <c r="O7" s="150" t="s">
        <v>175</v>
      </c>
      <c r="P7" s="155"/>
      <c r="Q7" s="137">
        <f>'Katılımcı Değerlendirmeleri'!BK8</f>
        <v>3</v>
      </c>
      <c r="R7" s="137">
        <f>'Katılımcı Değerlendirmeleri'!BK16</f>
        <v>3</v>
      </c>
      <c r="S7" s="138">
        <f t="shared" ref="S7" si="3">Q7*R7</f>
        <v>9</v>
      </c>
      <c r="T7" s="139" t="str">
        <f t="shared" ref="T7" si="4">IF(S7&lt;3,"ÇOK DÜŞÜK",IF(S7&lt;6,"DÜŞÜK",IF(S7&lt;12,"ORTA",IF(S7&lt;20," YÜKSEK",IF(S7&lt;26,"ÇOK YÜKSEK")))))</f>
        <v>ORTA</v>
      </c>
      <c r="U7" s="140" t="s">
        <v>189</v>
      </c>
      <c r="V7" s="141" t="s">
        <v>176</v>
      </c>
      <c r="W7" s="151">
        <f t="shared" si="1"/>
        <v>0.4</v>
      </c>
      <c r="X7" s="151" t="s">
        <v>160</v>
      </c>
      <c r="Y7" s="152">
        <f t="shared" si="0"/>
        <v>3.6</v>
      </c>
      <c r="Z7" s="153" t="str">
        <f t="shared" si="2"/>
        <v>DÜŞÜK</v>
      </c>
      <c r="AA7" s="114" t="s">
        <v>190</v>
      </c>
      <c r="AB7" s="115" t="s">
        <v>179</v>
      </c>
      <c r="AC7" s="114" t="s">
        <v>191</v>
      </c>
      <c r="AD7" s="115" t="s">
        <v>180</v>
      </c>
      <c r="AE7" s="113" t="s">
        <v>204</v>
      </c>
      <c r="AF7" s="157"/>
      <c r="AG7" s="114" t="s">
        <v>161</v>
      </c>
      <c r="AH7" s="114" t="s">
        <v>203</v>
      </c>
      <c r="AI7" s="114" t="s">
        <v>196</v>
      </c>
      <c r="AJ7" s="158">
        <v>45658</v>
      </c>
      <c r="AK7" s="154">
        <v>46022</v>
      </c>
      <c r="AL7" s="132"/>
      <c r="AM7" s="114" t="s">
        <v>206</v>
      </c>
      <c r="AN7" s="116"/>
      <c r="AO7" s="116"/>
      <c r="AP7" s="15"/>
      <c r="AQ7" s="13" t="s">
        <v>193</v>
      </c>
      <c r="AR7" s="13" t="s">
        <v>193</v>
      </c>
      <c r="AS7" s="13" t="s">
        <v>193</v>
      </c>
      <c r="AT7" s="14"/>
      <c r="AU7" s="14"/>
      <c r="AV7" s="14"/>
      <c r="AW7" s="17"/>
    </row>
    <row r="8" spans="2:49">
      <c r="G8" s="11"/>
    </row>
    <row r="9" spans="2:49">
      <c r="G9" s="11"/>
    </row>
  </sheetData>
  <mergeCells count="7">
    <mergeCell ref="C1:AL1"/>
    <mergeCell ref="AG2:AK2"/>
    <mergeCell ref="AM2:AO2"/>
    <mergeCell ref="AQ2:AW2"/>
    <mergeCell ref="C2:F2"/>
    <mergeCell ref="H2:O2"/>
    <mergeCell ref="Q2:AE2"/>
  </mergeCells>
  <conditionalFormatting sqref="Q4:R7">
    <cfRule type="cellIs" dxfId="32" priority="6" operator="equal">
      <formula>1</formula>
    </cfRule>
    <cfRule type="containsText" dxfId="31" priority="7" operator="containsText" text="5">
      <formula>NOT(ISERROR(SEARCH("5",Q4)))</formula>
    </cfRule>
    <cfRule type="containsText" dxfId="30" priority="8" operator="containsText" text="4">
      <formula>NOT(ISERROR(SEARCH("4",Q4)))</formula>
    </cfRule>
    <cfRule type="containsText" dxfId="29" priority="9" operator="containsText" text="3">
      <formula>NOT(ISERROR(SEARCH("3",Q4)))</formula>
    </cfRule>
    <cfRule type="containsText" dxfId="28" priority="10" operator="containsText" text="2">
      <formula>NOT(ISERROR(SEARCH("2",Q4)))</formula>
    </cfRule>
  </conditionalFormatting>
  <conditionalFormatting sqref="T4:T7">
    <cfRule type="beginsWith" dxfId="27" priority="1" operator="beginsWith" text="ÇOK DÜŞÜK">
      <formula>LEFT(T4,LEN("ÇOK DÜŞÜK"))="ÇOK DÜŞÜK"</formula>
    </cfRule>
    <cfRule type="beginsWith" dxfId="26" priority="2" operator="beginsWith" text="ÇOK">
      <formula>LEFT(T4,LEN("ÇOK"))="ÇOK"</formula>
    </cfRule>
    <cfRule type="endsWith" dxfId="25" priority="3" operator="endsWith" text="YÜKSEK">
      <formula>RIGHT(T4,LEN("YÜKSEK"))="YÜKSEK"</formula>
    </cfRule>
    <cfRule type="endsWith" dxfId="24" priority="4" operator="endsWith" text="DÜŞÜK">
      <formula>RIGHT(T4,LEN("DÜŞÜK"))="DÜŞÜK"</formula>
    </cfRule>
    <cfRule type="containsText" dxfId="23" priority="5" operator="containsText" text="ORTA">
      <formula>NOT(ISERROR(SEARCH("ORTA",T4)))</formula>
    </cfRule>
  </conditionalFormatting>
  <conditionalFormatting sqref="V4:V7">
    <cfRule type="beginsWith" dxfId="22" priority="11" operator="beginsWith" text="Kısmen">
      <formula>LEFT(V4,LEN("Kısmen"))="Kısmen"</formula>
    </cfRule>
    <cfRule type="endsWith" dxfId="21" priority="119" operator="endsWith" text="Değil">
      <formula>RIGHT(V4,LEN("Değil"))="Değil"</formula>
    </cfRule>
    <cfRule type="beginsWith" dxfId="20" priority="120" operator="beginsWith" text="Etkin">
      <formula>LEFT(V4,LEN("Etkin"))="Etkin"</formula>
    </cfRule>
    <cfRule type="beginsWith" dxfId="19" priority="122" operator="beginsWith" text="Zayıf">
      <formula>LEFT(V4,LEN("Zayıf"))="Zayıf"</formula>
    </cfRule>
  </conditionalFormatting>
  <conditionalFormatting sqref="Z4">
    <cfRule type="containsText" dxfId="18" priority="18" operator="containsText" text="&quot;--&quot;">
      <formula>NOT(ISERROR(SEARCH("""--""",Z4)))</formula>
    </cfRule>
    <cfRule type="containsText" dxfId="17" priority="19" operator="containsText" text="ÇOK YÜKSEK">
      <formula>NOT(ISERROR(SEARCH("ÇOK YÜKSEK",Z4)))</formula>
    </cfRule>
    <cfRule type="containsText" dxfId="16" priority="20" operator="containsText" text="YÜKSEK">
      <formula>NOT(ISERROR(SEARCH("YÜKSEK",Z4)))</formula>
    </cfRule>
    <cfRule type="containsText" dxfId="15" priority="21" operator="containsText" text="ORTA">
      <formula>NOT(ISERROR(SEARCH("ORTA",Z4)))</formula>
    </cfRule>
    <cfRule type="beginsWith" dxfId="14" priority="22" operator="beginsWith" text="DÜŞÜK">
      <formula>LEFT(Z4,LEN("DÜŞÜK"))="DÜŞÜK"</formula>
    </cfRule>
    <cfRule type="containsText" dxfId="13" priority="23" operator="containsText" text="ÇOK DÜŞ">
      <formula>NOT(ISERROR(SEARCH("ÇOK DÜŞ",Z4)))</formula>
    </cfRule>
  </conditionalFormatting>
  <conditionalFormatting sqref="Z5:Z7">
    <cfRule type="containsText" dxfId="12" priority="13" operator="containsText" text="ÇOK YÜKSEK">
      <formula>NOT(ISERROR(SEARCH("ÇOK YÜKSEK",Z5)))</formula>
    </cfRule>
    <cfRule type="containsText" dxfId="11" priority="14" operator="containsText" text="YÜKSEK">
      <formula>NOT(ISERROR(SEARCH("YÜKSEK",Z5)))</formula>
    </cfRule>
    <cfRule type="containsText" dxfId="10" priority="15" operator="containsText" text="ORTA">
      <formula>NOT(ISERROR(SEARCH("ORTA",Z5)))</formula>
    </cfRule>
    <cfRule type="beginsWith" dxfId="9" priority="16" operator="beginsWith" text="DÜŞÜk">
      <formula>LEFT(Z5,LEN("DÜŞÜk"))="DÜŞÜk"</formula>
    </cfRule>
    <cfRule type="containsText" dxfId="8" priority="17" operator="containsText" text="ÇOK DÜŞ">
      <formula>NOT(ISERROR(SEARCH("ÇOK DÜŞ",Z5)))</formula>
    </cfRule>
  </conditionalFormatting>
  <dataValidations count="7">
    <dataValidation type="list" allowBlank="1" showInputMessage="1" showErrorMessage="1" sqref="V4:V7">
      <formula1>"Yeterli Değil, Kısmen Yeterli, Yeterli, Seçiniz, Zayıf"</formula1>
    </dataValidation>
    <dataValidation type="list" allowBlank="1" showInputMessage="1" showErrorMessage="1" sqref="Q4:R7">
      <formula1>"Seçiniz, 1, 2, 3, 4, 5"</formula1>
    </dataValidation>
    <dataValidation type="list" allowBlank="1" showInputMessage="1" showErrorMessage="1" sqref="AG4:AG7">
      <formula1>"Seçiniz, Riskten Kaçınmak, Riski Devretmek, Riski Kabul Etmek, Riski Azaltmak, Riski Azaltmak ve Riski Devretmek"</formula1>
    </dataValidation>
    <dataValidation type="list" allowBlank="1" showInputMessage="1" showErrorMessage="1" sqref="I4:I7">
      <formula1>"Seçiniz, Güncel, Güncel Değil, Değişti"</formula1>
    </dataValidation>
    <dataValidation type="list" allowBlank="1" showInputMessage="1" showErrorMessage="1" sqref="AM4:AM7">
      <formula1>"Seçiniz, İlave Risk Yönetimi Faaliyeti Gerçekleştirildi, İlave Risk Yönetimi Faaliyeti Geliştirme Aşamasında, İlave Risk Yönetimi Faalieti Planlandı, İlave Risk Yönetimi Faaliyeti Gerçekleştirilmedi"</formula1>
    </dataValidation>
    <dataValidation type="list" allowBlank="1" showInputMessage="1" showErrorMessage="1" sqref="X4:X7">
      <formula1>"Etki, Olasılık, Etki ve Olasılık"</formula1>
    </dataValidation>
    <dataValidation type="list" allowBlank="1" showInputMessage="1" showErrorMessage="1" sqref="M4:M7">
      <formula1>"Fırsat, Tehdit"</formula1>
    </dataValidation>
  </dataValidations>
  <pageMargins left="0.7" right="0.7" top="0.75" bottom="0.75" header="0.3" footer="0.3"/>
  <pageSetup paperSize="9" scale="79" orientation="portrait" r:id="rId1"/>
  <colBreaks count="2" manualBreakCount="2">
    <brk id="21" max="32" man="1"/>
    <brk id="2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16"/>
  <sheetViews>
    <sheetView workbookViewId="0">
      <selection activeCell="D10" sqref="D10"/>
    </sheetView>
  </sheetViews>
  <sheetFormatPr defaultColWidth="8.85546875" defaultRowHeight="14.25"/>
  <cols>
    <col min="1" max="1" width="2.85546875" style="40" customWidth="1"/>
    <col min="2" max="2" width="10.28515625" style="40" customWidth="1"/>
    <col min="3" max="3" width="11.42578125" style="40" customWidth="1"/>
    <col min="4" max="4" width="89.28515625" style="40" customWidth="1"/>
    <col min="5" max="16" width="10.42578125" style="40" bestFit="1" customWidth="1"/>
    <col min="17" max="54" width="8.85546875" style="40"/>
    <col min="55" max="55" width="8.85546875" style="40" customWidth="1"/>
    <col min="56" max="61" width="8.85546875" style="40"/>
    <col min="62" max="62" width="12.7109375" style="40" customWidth="1"/>
    <col min="63" max="63" width="20.7109375" style="40" bestFit="1" customWidth="1"/>
    <col min="64" max="16384" width="8.85546875" style="40"/>
  </cols>
  <sheetData>
    <row r="1" spans="2:64" ht="28.9" customHeight="1" thickBot="1">
      <c r="B1" s="203" t="s">
        <v>113</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5"/>
    </row>
    <row r="2" spans="2:64" ht="15" customHeight="1" thickBot="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row>
    <row r="3" spans="2:64" ht="26.45" customHeight="1" thickBot="1">
      <c r="B3" s="206" t="s">
        <v>114</v>
      </c>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8"/>
      <c r="BE3" s="209" t="s">
        <v>115</v>
      </c>
      <c r="BF3" s="210"/>
      <c r="BG3" s="210"/>
      <c r="BH3" s="210"/>
      <c r="BI3" s="210"/>
      <c r="BJ3" s="210"/>
      <c r="BK3" s="211"/>
    </row>
    <row r="4" spans="2:64" ht="28.5">
      <c r="B4" s="42" t="s">
        <v>116</v>
      </c>
      <c r="C4" s="43" t="s">
        <v>8</v>
      </c>
      <c r="D4" s="43" t="s">
        <v>117</v>
      </c>
      <c r="E4" s="43">
        <v>1</v>
      </c>
      <c r="F4" s="43">
        <f>E4+1</f>
        <v>2</v>
      </c>
      <c r="G4" s="43">
        <f t="shared" ref="G4:AO4" si="0">F4+1</f>
        <v>3</v>
      </c>
      <c r="H4" s="43">
        <f t="shared" si="0"/>
        <v>4</v>
      </c>
      <c r="I4" s="43">
        <f t="shared" si="0"/>
        <v>5</v>
      </c>
      <c r="J4" s="43">
        <f t="shared" si="0"/>
        <v>6</v>
      </c>
      <c r="K4" s="43">
        <f t="shared" si="0"/>
        <v>7</v>
      </c>
      <c r="L4" s="43">
        <f t="shared" si="0"/>
        <v>8</v>
      </c>
      <c r="M4" s="43">
        <f t="shared" si="0"/>
        <v>9</v>
      </c>
      <c r="N4" s="43">
        <f t="shared" si="0"/>
        <v>10</v>
      </c>
      <c r="O4" s="43">
        <f t="shared" si="0"/>
        <v>11</v>
      </c>
      <c r="P4" s="43">
        <f t="shared" si="0"/>
        <v>12</v>
      </c>
      <c r="Q4" s="43">
        <f t="shared" si="0"/>
        <v>13</v>
      </c>
      <c r="R4" s="43">
        <f t="shared" si="0"/>
        <v>14</v>
      </c>
      <c r="S4" s="43">
        <f t="shared" si="0"/>
        <v>15</v>
      </c>
      <c r="T4" s="43">
        <f t="shared" si="0"/>
        <v>16</v>
      </c>
      <c r="U4" s="43">
        <f t="shared" si="0"/>
        <v>17</v>
      </c>
      <c r="V4" s="43">
        <f t="shared" si="0"/>
        <v>18</v>
      </c>
      <c r="W4" s="43">
        <f t="shared" si="0"/>
        <v>19</v>
      </c>
      <c r="X4" s="43">
        <f t="shared" si="0"/>
        <v>20</v>
      </c>
      <c r="Y4" s="43">
        <f t="shared" si="0"/>
        <v>21</v>
      </c>
      <c r="Z4" s="43">
        <f t="shared" si="0"/>
        <v>22</v>
      </c>
      <c r="AA4" s="43">
        <f t="shared" si="0"/>
        <v>23</v>
      </c>
      <c r="AB4" s="43">
        <f t="shared" si="0"/>
        <v>24</v>
      </c>
      <c r="AC4" s="43">
        <f t="shared" si="0"/>
        <v>25</v>
      </c>
      <c r="AD4" s="43">
        <f t="shared" si="0"/>
        <v>26</v>
      </c>
      <c r="AE4" s="43">
        <f t="shared" si="0"/>
        <v>27</v>
      </c>
      <c r="AF4" s="43">
        <f t="shared" si="0"/>
        <v>28</v>
      </c>
      <c r="AG4" s="43">
        <f t="shared" si="0"/>
        <v>29</v>
      </c>
      <c r="AH4" s="43">
        <f t="shared" si="0"/>
        <v>30</v>
      </c>
      <c r="AI4" s="43">
        <f t="shared" si="0"/>
        <v>31</v>
      </c>
      <c r="AJ4" s="43">
        <f t="shared" si="0"/>
        <v>32</v>
      </c>
      <c r="AK4" s="43">
        <f t="shared" si="0"/>
        <v>33</v>
      </c>
      <c r="AL4" s="43">
        <f t="shared" si="0"/>
        <v>34</v>
      </c>
      <c r="AM4" s="43">
        <f t="shared" si="0"/>
        <v>35</v>
      </c>
      <c r="AN4" s="43">
        <f t="shared" si="0"/>
        <v>36</v>
      </c>
      <c r="AO4" s="43">
        <f t="shared" si="0"/>
        <v>37</v>
      </c>
      <c r="AP4" s="43">
        <f>AO4+1</f>
        <v>38</v>
      </c>
      <c r="AQ4" s="43">
        <f>AP4+1</f>
        <v>39</v>
      </c>
      <c r="AR4" s="87">
        <v>40</v>
      </c>
      <c r="AS4" s="87">
        <v>41</v>
      </c>
      <c r="AT4" s="87">
        <v>42</v>
      </c>
      <c r="AU4" s="87">
        <v>43</v>
      </c>
      <c r="AV4" s="87">
        <v>44</v>
      </c>
      <c r="AW4" s="87">
        <v>45</v>
      </c>
      <c r="AX4" s="87">
        <v>46</v>
      </c>
      <c r="AY4" s="87">
        <v>47</v>
      </c>
      <c r="AZ4" s="87">
        <v>48</v>
      </c>
      <c r="BA4" s="87">
        <v>49</v>
      </c>
      <c r="BB4" s="87">
        <v>50</v>
      </c>
      <c r="BC4" s="108"/>
      <c r="BE4" s="44">
        <v>5</v>
      </c>
      <c r="BF4" s="45">
        <v>4</v>
      </c>
      <c r="BG4" s="45">
        <v>3</v>
      </c>
      <c r="BH4" s="45">
        <v>2</v>
      </c>
      <c r="BI4" s="45">
        <v>1</v>
      </c>
      <c r="BJ4" s="45" t="s">
        <v>118</v>
      </c>
      <c r="BK4" s="46" t="s">
        <v>119</v>
      </c>
    </row>
    <row r="5" spans="2:64" ht="15.75">
      <c r="B5" s="47">
        <v>1</v>
      </c>
      <c r="C5" s="160" t="s">
        <v>157</v>
      </c>
      <c r="D5" s="88" t="s">
        <v>150</v>
      </c>
      <c r="E5" s="48">
        <v>2</v>
      </c>
      <c r="F5" s="48">
        <v>3</v>
      </c>
      <c r="G5" s="48">
        <v>3</v>
      </c>
      <c r="H5" s="48">
        <v>4</v>
      </c>
      <c r="I5" s="48">
        <v>2</v>
      </c>
      <c r="J5" s="48">
        <v>3</v>
      </c>
      <c r="K5" s="48">
        <v>3</v>
      </c>
      <c r="L5" s="48">
        <v>5</v>
      </c>
      <c r="M5" s="48">
        <v>5</v>
      </c>
      <c r="N5" s="48">
        <v>3</v>
      </c>
      <c r="O5" s="48">
        <v>3</v>
      </c>
      <c r="P5" s="48">
        <v>4</v>
      </c>
      <c r="Q5" s="48">
        <v>4</v>
      </c>
      <c r="R5" s="48">
        <v>5</v>
      </c>
      <c r="S5" s="48">
        <v>5</v>
      </c>
      <c r="T5" s="48">
        <v>5</v>
      </c>
      <c r="U5" s="48">
        <v>4</v>
      </c>
      <c r="V5" s="48">
        <v>3</v>
      </c>
      <c r="W5" s="48">
        <v>4</v>
      </c>
      <c r="X5" s="48">
        <v>3</v>
      </c>
      <c r="Y5" s="48">
        <v>4</v>
      </c>
      <c r="Z5" s="48">
        <v>3</v>
      </c>
      <c r="AA5" s="48">
        <v>4</v>
      </c>
      <c r="AB5" s="48">
        <v>3</v>
      </c>
      <c r="AC5" s="48">
        <v>3</v>
      </c>
      <c r="AD5" s="48">
        <v>4</v>
      </c>
      <c r="AE5" s="48">
        <v>2</v>
      </c>
      <c r="AF5" s="48">
        <v>2</v>
      </c>
      <c r="AG5" s="48">
        <v>5</v>
      </c>
      <c r="AH5" s="48">
        <v>5</v>
      </c>
      <c r="AI5" s="48">
        <v>3</v>
      </c>
      <c r="AJ5" s="48">
        <v>5</v>
      </c>
      <c r="AK5" s="48">
        <v>5</v>
      </c>
      <c r="AL5" s="48">
        <v>4</v>
      </c>
      <c r="AM5" s="48">
        <v>5</v>
      </c>
      <c r="AN5" s="48">
        <v>4</v>
      </c>
      <c r="AO5" s="48">
        <v>3</v>
      </c>
      <c r="AP5" s="48">
        <v>3</v>
      </c>
      <c r="AQ5" s="48">
        <v>3</v>
      </c>
      <c r="AR5" s="89">
        <v>3</v>
      </c>
      <c r="AS5" s="89">
        <v>4</v>
      </c>
      <c r="AT5" s="89">
        <v>3</v>
      </c>
      <c r="AU5" s="89">
        <v>4</v>
      </c>
      <c r="AV5" s="89">
        <v>4</v>
      </c>
      <c r="AW5" s="89">
        <v>4</v>
      </c>
      <c r="AX5" s="89">
        <v>3</v>
      </c>
      <c r="AY5" s="89">
        <v>3</v>
      </c>
      <c r="AZ5" s="89">
        <v>3</v>
      </c>
      <c r="BA5" s="89">
        <v>3</v>
      </c>
      <c r="BB5" s="89">
        <v>4</v>
      </c>
      <c r="BC5" s="109"/>
      <c r="BE5" s="49">
        <f t="shared" ref="BE5:BE8" si="1">COUNTIF(E5:BC5,"5")</f>
        <v>10</v>
      </c>
      <c r="BF5" s="50">
        <f t="shared" ref="BF5:BF8" si="2">COUNTIF(E5:BC5,"4")</f>
        <v>15</v>
      </c>
      <c r="BG5" s="50">
        <f t="shared" ref="BG5:BG8" si="3">COUNTIF(E5:BC5,"3")</f>
        <v>21</v>
      </c>
      <c r="BH5" s="50">
        <f t="shared" ref="BH5:BH8" si="4">COUNTIF(E5:BC5,"2")</f>
        <v>4</v>
      </c>
      <c r="BI5" s="50">
        <f t="shared" ref="BI5:BI8" si="5">COUNTIF(E5:BC5,"1")</f>
        <v>0</v>
      </c>
      <c r="BJ5" s="50">
        <f>SUM(BE5:BI5)</f>
        <v>50</v>
      </c>
      <c r="BK5" s="51">
        <f>ROUND(SUMPRODUCT($BE$4:$BI$4,BE5:BI5)/BJ5,0)</f>
        <v>4</v>
      </c>
      <c r="BL5" s="52"/>
    </row>
    <row r="6" spans="2:64" ht="15.75">
      <c r="B6" s="47">
        <f>B5+1</f>
        <v>2</v>
      </c>
      <c r="C6" s="160" t="s">
        <v>167</v>
      </c>
      <c r="D6" s="90" t="s">
        <v>151</v>
      </c>
      <c r="E6" s="48">
        <v>4</v>
      </c>
      <c r="F6" s="48">
        <v>4</v>
      </c>
      <c r="G6" s="48">
        <v>3</v>
      </c>
      <c r="H6" s="48">
        <v>3</v>
      </c>
      <c r="I6" s="48">
        <v>3</v>
      </c>
      <c r="J6" s="48">
        <v>3</v>
      </c>
      <c r="K6" s="48">
        <v>3</v>
      </c>
      <c r="L6" s="48">
        <v>4</v>
      </c>
      <c r="M6" s="48">
        <v>4</v>
      </c>
      <c r="N6" s="48">
        <v>2</v>
      </c>
      <c r="O6" s="48">
        <v>2</v>
      </c>
      <c r="P6" s="48">
        <v>3</v>
      </c>
      <c r="Q6" s="48">
        <v>3</v>
      </c>
      <c r="R6" s="48">
        <v>3</v>
      </c>
      <c r="S6" s="48">
        <v>3</v>
      </c>
      <c r="T6" s="48">
        <v>3</v>
      </c>
      <c r="U6" s="48">
        <v>4</v>
      </c>
      <c r="V6" s="48">
        <v>5</v>
      </c>
      <c r="W6" s="48">
        <v>4</v>
      </c>
      <c r="X6" s="48">
        <v>4</v>
      </c>
      <c r="Y6" s="48">
        <v>4</v>
      </c>
      <c r="Z6" s="48">
        <v>4</v>
      </c>
      <c r="AA6" s="48">
        <v>4</v>
      </c>
      <c r="AB6" s="48">
        <v>5</v>
      </c>
      <c r="AC6" s="48">
        <v>4</v>
      </c>
      <c r="AD6" s="48">
        <v>5</v>
      </c>
      <c r="AE6" s="48">
        <v>5</v>
      </c>
      <c r="AF6" s="48">
        <v>5</v>
      </c>
      <c r="AG6" s="48">
        <v>5</v>
      </c>
      <c r="AH6" s="48">
        <v>5</v>
      </c>
      <c r="AI6" s="48">
        <v>4</v>
      </c>
      <c r="AJ6" s="48">
        <v>5</v>
      </c>
      <c r="AK6" s="48">
        <v>4</v>
      </c>
      <c r="AL6" s="48">
        <v>4</v>
      </c>
      <c r="AM6" s="48">
        <v>3</v>
      </c>
      <c r="AN6" s="48">
        <v>3</v>
      </c>
      <c r="AO6" s="48">
        <v>3</v>
      </c>
      <c r="AP6" s="48">
        <v>3</v>
      </c>
      <c r="AQ6" s="48">
        <v>4</v>
      </c>
      <c r="AR6" s="89">
        <v>4</v>
      </c>
      <c r="AS6" s="89">
        <v>3</v>
      </c>
      <c r="AT6" s="89">
        <v>4</v>
      </c>
      <c r="AU6" s="89">
        <v>3</v>
      </c>
      <c r="AV6" s="89">
        <v>3</v>
      </c>
      <c r="AW6" s="89">
        <v>3</v>
      </c>
      <c r="AX6" s="89">
        <v>1</v>
      </c>
      <c r="AY6" s="89">
        <v>2</v>
      </c>
      <c r="AZ6" s="89">
        <v>2</v>
      </c>
      <c r="BA6" s="89">
        <v>2</v>
      </c>
      <c r="BB6" s="89">
        <v>3</v>
      </c>
      <c r="BC6" s="109"/>
      <c r="BE6" s="49">
        <f t="shared" si="1"/>
        <v>8</v>
      </c>
      <c r="BF6" s="50">
        <f t="shared" si="2"/>
        <v>17</v>
      </c>
      <c r="BG6" s="50">
        <f t="shared" si="3"/>
        <v>19</v>
      </c>
      <c r="BH6" s="50">
        <f t="shared" si="4"/>
        <v>5</v>
      </c>
      <c r="BI6" s="50">
        <f t="shared" si="5"/>
        <v>1</v>
      </c>
      <c r="BJ6" s="50">
        <f>SUM(BE6:BI6)</f>
        <v>50</v>
      </c>
      <c r="BK6" s="51">
        <f t="shared" ref="BK6:BK8" si="6">ROUND(SUMPRODUCT($BE$4:$BI$4,BE6:BI6)/BJ6,0)</f>
        <v>4</v>
      </c>
      <c r="BL6" s="52"/>
    </row>
    <row r="7" spans="2:64" ht="15.75">
      <c r="B7" s="47">
        <v>2</v>
      </c>
      <c r="C7" s="160" t="s">
        <v>168</v>
      </c>
      <c r="D7" s="90" t="s">
        <v>152</v>
      </c>
      <c r="E7" s="48">
        <v>1</v>
      </c>
      <c r="F7" s="48">
        <v>2</v>
      </c>
      <c r="G7" s="48">
        <v>2</v>
      </c>
      <c r="H7" s="48">
        <v>2</v>
      </c>
      <c r="I7" s="48">
        <v>2</v>
      </c>
      <c r="J7" s="48">
        <v>2</v>
      </c>
      <c r="K7" s="48">
        <v>2</v>
      </c>
      <c r="L7" s="48">
        <v>2</v>
      </c>
      <c r="M7" s="48">
        <v>2</v>
      </c>
      <c r="N7" s="48">
        <v>2</v>
      </c>
      <c r="O7" s="48">
        <v>3</v>
      </c>
      <c r="P7" s="48">
        <v>2</v>
      </c>
      <c r="Q7" s="48">
        <v>2</v>
      </c>
      <c r="R7" s="48">
        <v>2</v>
      </c>
      <c r="S7" s="48">
        <v>2</v>
      </c>
      <c r="T7" s="48">
        <v>2</v>
      </c>
      <c r="U7" s="48">
        <v>2</v>
      </c>
      <c r="V7" s="48">
        <v>1</v>
      </c>
      <c r="W7" s="48">
        <v>2</v>
      </c>
      <c r="X7" s="48">
        <v>3</v>
      </c>
      <c r="Y7" s="48">
        <v>2</v>
      </c>
      <c r="Z7" s="48">
        <v>2</v>
      </c>
      <c r="AA7" s="48">
        <v>2</v>
      </c>
      <c r="AB7" s="48">
        <v>3</v>
      </c>
      <c r="AC7" s="48">
        <v>4</v>
      </c>
      <c r="AD7" s="48">
        <v>3</v>
      </c>
      <c r="AE7" s="48">
        <v>1</v>
      </c>
      <c r="AF7" s="48">
        <v>2</v>
      </c>
      <c r="AG7" s="48">
        <v>2</v>
      </c>
      <c r="AH7" s="48">
        <v>2</v>
      </c>
      <c r="AI7" s="48">
        <v>3</v>
      </c>
      <c r="AJ7" s="48">
        <v>2</v>
      </c>
      <c r="AK7" s="48">
        <v>3</v>
      </c>
      <c r="AL7" s="48">
        <v>3</v>
      </c>
      <c r="AM7" s="48">
        <v>3</v>
      </c>
      <c r="AN7" s="48">
        <v>2</v>
      </c>
      <c r="AO7" s="48">
        <v>3</v>
      </c>
      <c r="AP7" s="48">
        <v>2</v>
      </c>
      <c r="AQ7" s="48">
        <v>2</v>
      </c>
      <c r="AR7" s="89">
        <v>1</v>
      </c>
      <c r="AS7" s="89">
        <v>3</v>
      </c>
      <c r="AT7" s="89">
        <v>1</v>
      </c>
      <c r="AU7" s="89">
        <v>2</v>
      </c>
      <c r="AV7" s="89">
        <v>2</v>
      </c>
      <c r="AW7" s="89">
        <v>3</v>
      </c>
      <c r="AX7" s="89">
        <v>1</v>
      </c>
      <c r="AY7" s="89">
        <v>1</v>
      </c>
      <c r="AZ7" s="89">
        <v>1</v>
      </c>
      <c r="BA7" s="89">
        <v>3</v>
      </c>
      <c r="BB7" s="89">
        <v>1</v>
      </c>
      <c r="BC7" s="109"/>
      <c r="BE7" s="49">
        <f t="shared" si="1"/>
        <v>0</v>
      </c>
      <c r="BF7" s="50">
        <f t="shared" si="2"/>
        <v>1</v>
      </c>
      <c r="BG7" s="50">
        <f t="shared" si="3"/>
        <v>12</v>
      </c>
      <c r="BH7" s="50">
        <f t="shared" si="4"/>
        <v>28</v>
      </c>
      <c r="BI7" s="50">
        <f t="shared" si="5"/>
        <v>9</v>
      </c>
      <c r="BJ7" s="50">
        <f t="shared" ref="BJ7:BJ8" si="7">SUM(BE7:BI7)</f>
        <v>50</v>
      </c>
      <c r="BK7" s="51">
        <f t="shared" si="6"/>
        <v>2</v>
      </c>
      <c r="BL7" s="52"/>
    </row>
    <row r="8" spans="2:64" ht="32.25" thickBot="1">
      <c r="B8" s="47">
        <f>B7+1</f>
        <v>3</v>
      </c>
      <c r="C8" s="160" t="s">
        <v>169</v>
      </c>
      <c r="D8" s="92" t="s">
        <v>153</v>
      </c>
      <c r="E8" s="54">
        <v>2</v>
      </c>
      <c r="F8" s="54">
        <v>3</v>
      </c>
      <c r="G8" s="54">
        <v>4</v>
      </c>
      <c r="H8" s="54">
        <v>2</v>
      </c>
      <c r="I8" s="54">
        <v>3</v>
      </c>
      <c r="J8" s="54">
        <v>2</v>
      </c>
      <c r="K8" s="54">
        <v>3</v>
      </c>
      <c r="L8" s="54">
        <v>2</v>
      </c>
      <c r="M8" s="54">
        <v>2</v>
      </c>
      <c r="N8" s="54">
        <v>2</v>
      </c>
      <c r="O8" s="54">
        <v>2</v>
      </c>
      <c r="P8" s="54">
        <v>2</v>
      </c>
      <c r="Q8" s="54">
        <v>2</v>
      </c>
      <c r="R8" s="54">
        <v>3</v>
      </c>
      <c r="S8" s="54">
        <v>3</v>
      </c>
      <c r="T8" s="54">
        <v>3</v>
      </c>
      <c r="U8" s="54">
        <v>3</v>
      </c>
      <c r="V8" s="54">
        <v>3</v>
      </c>
      <c r="W8" s="54">
        <v>3</v>
      </c>
      <c r="X8" s="54">
        <v>3</v>
      </c>
      <c r="Y8" s="54">
        <v>3</v>
      </c>
      <c r="Z8" s="54">
        <v>3</v>
      </c>
      <c r="AA8" s="54">
        <v>3</v>
      </c>
      <c r="AB8" s="54">
        <v>5</v>
      </c>
      <c r="AC8" s="54">
        <v>4</v>
      </c>
      <c r="AD8" s="54">
        <v>5</v>
      </c>
      <c r="AE8" s="54">
        <v>5</v>
      </c>
      <c r="AF8" s="54">
        <v>4</v>
      </c>
      <c r="AG8" s="54">
        <v>3</v>
      </c>
      <c r="AH8" s="54">
        <v>3</v>
      </c>
      <c r="AI8" s="54">
        <v>2</v>
      </c>
      <c r="AJ8" s="54">
        <v>3</v>
      </c>
      <c r="AK8" s="54">
        <v>3</v>
      </c>
      <c r="AL8" s="54">
        <v>3</v>
      </c>
      <c r="AM8" s="54">
        <v>3</v>
      </c>
      <c r="AN8" s="54">
        <v>2</v>
      </c>
      <c r="AO8" s="54">
        <v>2</v>
      </c>
      <c r="AP8" s="54">
        <v>2</v>
      </c>
      <c r="AQ8" s="54">
        <v>2</v>
      </c>
      <c r="AR8" s="93">
        <v>1</v>
      </c>
      <c r="AS8" s="93">
        <v>3</v>
      </c>
      <c r="AT8" s="93">
        <v>2</v>
      </c>
      <c r="AU8" s="93">
        <v>3</v>
      </c>
      <c r="AV8" s="93">
        <v>3</v>
      </c>
      <c r="AW8" s="93">
        <v>3</v>
      </c>
      <c r="AX8" s="93">
        <v>4</v>
      </c>
      <c r="AY8" s="93">
        <v>4</v>
      </c>
      <c r="AZ8" s="93">
        <v>4</v>
      </c>
      <c r="BA8" s="93">
        <v>4</v>
      </c>
      <c r="BB8" s="93">
        <v>3</v>
      </c>
      <c r="BC8" s="110"/>
      <c r="BE8" s="55">
        <f t="shared" si="1"/>
        <v>3</v>
      </c>
      <c r="BF8" s="53">
        <f t="shared" si="2"/>
        <v>7</v>
      </c>
      <c r="BG8" s="53">
        <f t="shared" si="3"/>
        <v>24</v>
      </c>
      <c r="BH8" s="53">
        <f t="shared" si="4"/>
        <v>15</v>
      </c>
      <c r="BI8" s="53">
        <f t="shared" si="5"/>
        <v>1</v>
      </c>
      <c r="BJ8" s="53">
        <f t="shared" si="7"/>
        <v>50</v>
      </c>
      <c r="BK8" s="56">
        <f t="shared" si="6"/>
        <v>3</v>
      </c>
      <c r="BL8" s="52"/>
    </row>
    <row r="9" spans="2:64">
      <c r="B9" s="57"/>
      <c r="C9" s="58"/>
      <c r="D9" s="58"/>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E9" s="58"/>
      <c r="BF9" s="58"/>
      <c r="BG9" s="58"/>
      <c r="BH9" s="58"/>
      <c r="BI9" s="58"/>
      <c r="BJ9" s="58"/>
      <c r="BK9" s="58"/>
      <c r="BL9" s="52"/>
    </row>
    <row r="10" spans="2:64" ht="15" thickBot="1"/>
    <row r="11" spans="2:64" ht="24" customHeight="1" thickBot="1">
      <c r="B11" s="206" t="s">
        <v>120</v>
      </c>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8"/>
      <c r="BE11" s="209" t="s">
        <v>121</v>
      </c>
      <c r="BF11" s="210"/>
      <c r="BG11" s="210"/>
      <c r="BH11" s="210"/>
      <c r="BI11" s="210"/>
      <c r="BJ11" s="210"/>
      <c r="BK11" s="211"/>
    </row>
    <row r="12" spans="2:64" ht="28.5">
      <c r="B12" s="42" t="s">
        <v>116</v>
      </c>
      <c r="C12" s="43" t="s">
        <v>8</v>
      </c>
      <c r="D12" s="43" t="s">
        <v>117</v>
      </c>
      <c r="E12" s="43">
        <v>1</v>
      </c>
      <c r="F12" s="43">
        <f>E12+1</f>
        <v>2</v>
      </c>
      <c r="G12" s="43">
        <f t="shared" ref="G12:AP12" si="8">F12+1</f>
        <v>3</v>
      </c>
      <c r="H12" s="43">
        <f t="shared" si="8"/>
        <v>4</v>
      </c>
      <c r="I12" s="43">
        <f t="shared" si="8"/>
        <v>5</v>
      </c>
      <c r="J12" s="43">
        <f t="shared" si="8"/>
        <v>6</v>
      </c>
      <c r="K12" s="43">
        <f t="shared" si="8"/>
        <v>7</v>
      </c>
      <c r="L12" s="43">
        <f t="shared" si="8"/>
        <v>8</v>
      </c>
      <c r="M12" s="43">
        <f t="shared" si="8"/>
        <v>9</v>
      </c>
      <c r="N12" s="43">
        <f t="shared" si="8"/>
        <v>10</v>
      </c>
      <c r="O12" s="43">
        <f t="shared" si="8"/>
        <v>11</v>
      </c>
      <c r="P12" s="43">
        <f t="shared" si="8"/>
        <v>12</v>
      </c>
      <c r="Q12" s="43">
        <f t="shared" si="8"/>
        <v>13</v>
      </c>
      <c r="R12" s="43">
        <f t="shared" si="8"/>
        <v>14</v>
      </c>
      <c r="S12" s="43">
        <f t="shared" si="8"/>
        <v>15</v>
      </c>
      <c r="T12" s="43">
        <f t="shared" si="8"/>
        <v>16</v>
      </c>
      <c r="U12" s="43">
        <f t="shared" si="8"/>
        <v>17</v>
      </c>
      <c r="V12" s="43">
        <f t="shared" si="8"/>
        <v>18</v>
      </c>
      <c r="W12" s="43">
        <f t="shared" si="8"/>
        <v>19</v>
      </c>
      <c r="X12" s="43">
        <f t="shared" si="8"/>
        <v>20</v>
      </c>
      <c r="Y12" s="43">
        <f t="shared" si="8"/>
        <v>21</v>
      </c>
      <c r="Z12" s="43">
        <f t="shared" si="8"/>
        <v>22</v>
      </c>
      <c r="AA12" s="43">
        <f t="shared" si="8"/>
        <v>23</v>
      </c>
      <c r="AB12" s="43">
        <f t="shared" si="8"/>
        <v>24</v>
      </c>
      <c r="AC12" s="43">
        <f t="shared" si="8"/>
        <v>25</v>
      </c>
      <c r="AD12" s="43">
        <f t="shared" si="8"/>
        <v>26</v>
      </c>
      <c r="AE12" s="43">
        <f t="shared" si="8"/>
        <v>27</v>
      </c>
      <c r="AF12" s="43">
        <f t="shared" si="8"/>
        <v>28</v>
      </c>
      <c r="AG12" s="43">
        <f t="shared" si="8"/>
        <v>29</v>
      </c>
      <c r="AH12" s="43">
        <f t="shared" si="8"/>
        <v>30</v>
      </c>
      <c r="AI12" s="43">
        <f t="shared" si="8"/>
        <v>31</v>
      </c>
      <c r="AJ12" s="43">
        <f t="shared" si="8"/>
        <v>32</v>
      </c>
      <c r="AK12" s="43">
        <f t="shared" si="8"/>
        <v>33</v>
      </c>
      <c r="AL12" s="43">
        <f t="shared" si="8"/>
        <v>34</v>
      </c>
      <c r="AM12" s="43">
        <f t="shared" si="8"/>
        <v>35</v>
      </c>
      <c r="AN12" s="43">
        <f t="shared" si="8"/>
        <v>36</v>
      </c>
      <c r="AO12" s="43">
        <f t="shared" si="8"/>
        <v>37</v>
      </c>
      <c r="AP12" s="43">
        <f t="shared" si="8"/>
        <v>38</v>
      </c>
      <c r="AQ12" s="43">
        <f>AP12+1</f>
        <v>39</v>
      </c>
      <c r="AR12" s="87">
        <v>40</v>
      </c>
      <c r="AS12" s="87">
        <v>41</v>
      </c>
      <c r="AT12" s="87">
        <v>42</v>
      </c>
      <c r="AU12" s="87">
        <v>43</v>
      </c>
      <c r="AV12" s="87">
        <v>44</v>
      </c>
      <c r="AW12" s="87">
        <v>45</v>
      </c>
      <c r="AX12" s="87">
        <v>46</v>
      </c>
      <c r="AY12" s="87">
        <v>47</v>
      </c>
      <c r="AZ12" s="87">
        <v>48</v>
      </c>
      <c r="BA12" s="87">
        <v>49</v>
      </c>
      <c r="BB12" s="87">
        <v>50</v>
      </c>
      <c r="BC12" s="108"/>
      <c r="BE12" s="44">
        <v>5</v>
      </c>
      <c r="BF12" s="45">
        <v>4</v>
      </c>
      <c r="BG12" s="45">
        <v>3</v>
      </c>
      <c r="BH12" s="45">
        <v>2</v>
      </c>
      <c r="BI12" s="45">
        <v>1</v>
      </c>
      <c r="BJ12" s="45" t="s">
        <v>118</v>
      </c>
      <c r="BK12" s="46" t="s">
        <v>119</v>
      </c>
    </row>
    <row r="13" spans="2:64" ht="15.75">
      <c r="B13" s="47">
        <v>1</v>
      </c>
      <c r="C13" s="160" t="s">
        <v>157</v>
      </c>
      <c r="D13" s="91" t="s">
        <v>150</v>
      </c>
      <c r="E13" s="48">
        <v>2</v>
      </c>
      <c r="F13" s="48">
        <v>3</v>
      </c>
      <c r="G13" s="48">
        <v>3</v>
      </c>
      <c r="H13" s="48">
        <v>5</v>
      </c>
      <c r="I13" s="48">
        <v>3</v>
      </c>
      <c r="J13" s="48">
        <v>4</v>
      </c>
      <c r="K13" s="48">
        <v>3</v>
      </c>
      <c r="L13" s="48">
        <v>5</v>
      </c>
      <c r="M13" s="48">
        <v>5</v>
      </c>
      <c r="N13" s="48">
        <v>4</v>
      </c>
      <c r="O13" s="48">
        <v>2</v>
      </c>
      <c r="P13" s="48">
        <v>3</v>
      </c>
      <c r="Q13" s="48">
        <v>2</v>
      </c>
      <c r="R13" s="48">
        <v>4</v>
      </c>
      <c r="S13" s="48">
        <v>4</v>
      </c>
      <c r="T13" s="48">
        <v>4</v>
      </c>
      <c r="U13" s="48">
        <v>4</v>
      </c>
      <c r="V13" s="48">
        <v>2</v>
      </c>
      <c r="W13" s="48">
        <v>4</v>
      </c>
      <c r="X13" s="48">
        <v>3</v>
      </c>
      <c r="Y13" s="48">
        <v>4</v>
      </c>
      <c r="Z13" s="48">
        <v>4</v>
      </c>
      <c r="AA13" s="48">
        <v>4</v>
      </c>
      <c r="AB13" s="48">
        <v>3</v>
      </c>
      <c r="AC13" s="48">
        <v>3</v>
      </c>
      <c r="AD13" s="48">
        <v>3</v>
      </c>
      <c r="AE13" s="48">
        <v>1</v>
      </c>
      <c r="AF13" s="48">
        <v>2</v>
      </c>
      <c r="AG13" s="48">
        <v>4</v>
      </c>
      <c r="AH13" s="48">
        <v>4</v>
      </c>
      <c r="AI13" s="48">
        <v>3</v>
      </c>
      <c r="AJ13" s="48">
        <v>3</v>
      </c>
      <c r="AK13" s="48">
        <v>4</v>
      </c>
      <c r="AL13" s="48">
        <v>4</v>
      </c>
      <c r="AM13" s="48">
        <v>5</v>
      </c>
      <c r="AN13" s="48">
        <v>3</v>
      </c>
      <c r="AO13" s="48">
        <v>3</v>
      </c>
      <c r="AP13" s="48">
        <v>3</v>
      </c>
      <c r="AQ13" s="48">
        <v>3</v>
      </c>
      <c r="AR13" s="89">
        <v>3</v>
      </c>
      <c r="AS13" s="89">
        <v>5</v>
      </c>
      <c r="AT13" s="89">
        <v>2</v>
      </c>
      <c r="AU13" s="89">
        <v>4</v>
      </c>
      <c r="AV13" s="89">
        <v>4</v>
      </c>
      <c r="AW13" s="89">
        <v>5</v>
      </c>
      <c r="AX13" s="89">
        <v>3</v>
      </c>
      <c r="AY13" s="89">
        <v>3</v>
      </c>
      <c r="AZ13" s="89">
        <v>3</v>
      </c>
      <c r="BA13" s="89">
        <v>3</v>
      </c>
      <c r="BB13" s="89">
        <v>3</v>
      </c>
      <c r="BC13" s="109"/>
      <c r="BE13" s="49">
        <f t="shared" ref="BE13:BE16" si="9">COUNTIF(E13:BC13,"5")</f>
        <v>6</v>
      </c>
      <c r="BF13" s="50">
        <f t="shared" ref="BF13:BF16" si="10">COUNTIF(E13:BC13,"4")</f>
        <v>16</v>
      </c>
      <c r="BG13" s="50">
        <f t="shared" ref="BG13:BG16" si="11">COUNTIF(E13:BC13,"3")</f>
        <v>21</v>
      </c>
      <c r="BH13" s="50">
        <f t="shared" ref="BH13:BH16" si="12">COUNTIF(E13:BC13,"2")</f>
        <v>6</v>
      </c>
      <c r="BI13" s="50">
        <f t="shared" ref="BI13:BI16" si="13">COUNTIF(E13:BC13,"1")</f>
        <v>1</v>
      </c>
      <c r="BJ13" s="50">
        <f>SUM(BE13:BI13)</f>
        <v>50</v>
      </c>
      <c r="BK13" s="51">
        <f t="shared" ref="BK13:BK16" si="14">ROUND(SUMPRODUCT($BE$4:$BI$4,BE13:BI13)/BJ13,0)</f>
        <v>3</v>
      </c>
      <c r="BL13" s="52"/>
    </row>
    <row r="14" spans="2:64" s="94" customFormat="1" ht="15.75">
      <c r="B14" s="95">
        <v>2</v>
      </c>
      <c r="C14" s="161" t="s">
        <v>167</v>
      </c>
      <c r="D14" s="96" t="s">
        <v>151</v>
      </c>
      <c r="E14" s="97">
        <v>4</v>
      </c>
      <c r="F14" s="97">
        <v>3</v>
      </c>
      <c r="G14" s="97">
        <v>4</v>
      </c>
      <c r="H14" s="97">
        <v>4</v>
      </c>
      <c r="I14" s="97">
        <v>4</v>
      </c>
      <c r="J14" s="97">
        <v>4</v>
      </c>
      <c r="K14" s="97">
        <v>4</v>
      </c>
      <c r="L14" s="97">
        <v>2</v>
      </c>
      <c r="M14" s="97">
        <v>2</v>
      </c>
      <c r="N14" s="97">
        <v>2</v>
      </c>
      <c r="O14" s="97">
        <v>2</v>
      </c>
      <c r="P14" s="97">
        <v>1</v>
      </c>
      <c r="Q14" s="97">
        <v>1</v>
      </c>
      <c r="R14" s="97">
        <v>3</v>
      </c>
      <c r="S14" s="97">
        <v>3</v>
      </c>
      <c r="T14" s="97">
        <v>3</v>
      </c>
      <c r="U14" s="97">
        <v>4</v>
      </c>
      <c r="V14" s="97">
        <v>4</v>
      </c>
      <c r="W14" s="97">
        <v>4</v>
      </c>
      <c r="X14" s="97">
        <v>4</v>
      </c>
      <c r="Y14" s="97">
        <v>4</v>
      </c>
      <c r="Z14" s="97">
        <v>4</v>
      </c>
      <c r="AA14" s="97">
        <v>4</v>
      </c>
      <c r="AB14" s="97">
        <v>5</v>
      </c>
      <c r="AC14" s="97">
        <v>5</v>
      </c>
      <c r="AD14" s="97">
        <v>5</v>
      </c>
      <c r="AE14" s="97">
        <v>5</v>
      </c>
      <c r="AF14" s="97">
        <v>5</v>
      </c>
      <c r="AG14" s="97">
        <v>5</v>
      </c>
      <c r="AH14" s="97">
        <v>5</v>
      </c>
      <c r="AI14" s="97">
        <v>4</v>
      </c>
      <c r="AJ14" s="97">
        <v>4</v>
      </c>
      <c r="AK14" s="97">
        <v>4</v>
      </c>
      <c r="AL14" s="97">
        <v>4</v>
      </c>
      <c r="AM14" s="97">
        <v>4</v>
      </c>
      <c r="AN14" s="97">
        <v>3</v>
      </c>
      <c r="AO14" s="97">
        <v>3</v>
      </c>
      <c r="AP14" s="97">
        <v>4</v>
      </c>
      <c r="AQ14" s="97">
        <v>4</v>
      </c>
      <c r="AR14" s="98">
        <v>3</v>
      </c>
      <c r="AS14" s="98">
        <v>3</v>
      </c>
      <c r="AT14" s="98">
        <v>3</v>
      </c>
      <c r="AU14" s="98">
        <v>3</v>
      </c>
      <c r="AV14" s="98">
        <v>3</v>
      </c>
      <c r="AW14" s="98">
        <v>3</v>
      </c>
      <c r="AX14" s="98">
        <v>1</v>
      </c>
      <c r="AY14" s="98">
        <v>2</v>
      </c>
      <c r="AZ14" s="98">
        <v>2</v>
      </c>
      <c r="BA14" s="98">
        <v>2</v>
      </c>
      <c r="BB14" s="98">
        <v>1</v>
      </c>
      <c r="BC14" s="111"/>
      <c r="BE14" s="99">
        <f t="shared" si="9"/>
        <v>7</v>
      </c>
      <c r="BF14" s="100">
        <f t="shared" si="10"/>
        <v>20</v>
      </c>
      <c r="BG14" s="100">
        <f t="shared" si="11"/>
        <v>12</v>
      </c>
      <c r="BH14" s="100">
        <f t="shared" si="12"/>
        <v>7</v>
      </c>
      <c r="BI14" s="100">
        <f t="shared" si="13"/>
        <v>4</v>
      </c>
      <c r="BJ14" s="100">
        <f t="shared" ref="BJ14:BJ16" si="15">SUM(BE14:BI14)</f>
        <v>50</v>
      </c>
      <c r="BK14" s="101">
        <f t="shared" si="14"/>
        <v>3</v>
      </c>
      <c r="BL14" s="102"/>
    </row>
    <row r="15" spans="2:64" s="94" customFormat="1" ht="15.75">
      <c r="B15" s="47">
        <v>3</v>
      </c>
      <c r="C15" s="160" t="s">
        <v>168</v>
      </c>
      <c r="D15" s="96" t="s">
        <v>152</v>
      </c>
      <c r="E15" s="97">
        <v>1</v>
      </c>
      <c r="F15" s="97">
        <v>1</v>
      </c>
      <c r="G15" s="97">
        <v>1</v>
      </c>
      <c r="H15" s="97">
        <v>1</v>
      </c>
      <c r="I15" s="97">
        <v>1</v>
      </c>
      <c r="J15" s="97">
        <v>1</v>
      </c>
      <c r="K15" s="97">
        <v>1</v>
      </c>
      <c r="L15" s="97">
        <v>4</v>
      </c>
      <c r="M15" s="97">
        <v>4</v>
      </c>
      <c r="N15" s="97">
        <v>3</v>
      </c>
      <c r="O15" s="97">
        <v>2</v>
      </c>
      <c r="P15" s="97">
        <v>4</v>
      </c>
      <c r="Q15" s="97">
        <v>2</v>
      </c>
      <c r="R15" s="97">
        <v>2</v>
      </c>
      <c r="S15" s="97">
        <v>2</v>
      </c>
      <c r="T15" s="97">
        <v>2</v>
      </c>
      <c r="U15" s="97">
        <v>4</v>
      </c>
      <c r="V15" s="97">
        <v>4</v>
      </c>
      <c r="W15" s="97">
        <v>3</v>
      </c>
      <c r="X15" s="97">
        <v>3</v>
      </c>
      <c r="Y15" s="97">
        <v>4</v>
      </c>
      <c r="Z15" s="97">
        <v>4</v>
      </c>
      <c r="AA15" s="97">
        <v>3</v>
      </c>
      <c r="AB15" s="97">
        <v>3</v>
      </c>
      <c r="AC15" s="97">
        <v>4</v>
      </c>
      <c r="AD15" s="97">
        <v>4</v>
      </c>
      <c r="AE15" s="97">
        <v>1</v>
      </c>
      <c r="AF15" s="97">
        <v>4</v>
      </c>
      <c r="AG15" s="97">
        <v>3</v>
      </c>
      <c r="AH15" s="97">
        <v>2</v>
      </c>
      <c r="AI15" s="97">
        <v>2</v>
      </c>
      <c r="AJ15" s="97">
        <v>2</v>
      </c>
      <c r="AK15" s="97">
        <v>3</v>
      </c>
      <c r="AL15" s="97">
        <v>2</v>
      </c>
      <c r="AM15" s="97">
        <v>3</v>
      </c>
      <c r="AN15" s="97">
        <v>3</v>
      </c>
      <c r="AO15" s="97">
        <v>3</v>
      </c>
      <c r="AP15" s="97">
        <v>2</v>
      </c>
      <c r="AQ15" s="97">
        <v>2</v>
      </c>
      <c r="AR15" s="98">
        <v>2</v>
      </c>
      <c r="AS15" s="98">
        <v>3</v>
      </c>
      <c r="AT15" s="98">
        <v>1</v>
      </c>
      <c r="AU15" s="98">
        <v>2</v>
      </c>
      <c r="AV15" s="98">
        <v>3</v>
      </c>
      <c r="AW15" s="98">
        <v>3</v>
      </c>
      <c r="AX15" s="98">
        <v>1</v>
      </c>
      <c r="AY15" s="98">
        <v>3</v>
      </c>
      <c r="AZ15" s="98">
        <v>3</v>
      </c>
      <c r="BA15" s="98">
        <v>3</v>
      </c>
      <c r="BB15" s="98">
        <v>3</v>
      </c>
      <c r="BC15" s="111"/>
      <c r="BE15" s="99">
        <f t="shared" si="9"/>
        <v>0</v>
      </c>
      <c r="BF15" s="100">
        <f t="shared" si="10"/>
        <v>10</v>
      </c>
      <c r="BG15" s="100">
        <f t="shared" si="11"/>
        <v>17</v>
      </c>
      <c r="BH15" s="100">
        <f t="shared" si="12"/>
        <v>13</v>
      </c>
      <c r="BI15" s="100">
        <f t="shared" si="13"/>
        <v>10</v>
      </c>
      <c r="BJ15" s="100">
        <f t="shared" si="15"/>
        <v>50</v>
      </c>
      <c r="BK15" s="101">
        <f t="shared" si="14"/>
        <v>3</v>
      </c>
      <c r="BL15" s="102"/>
    </row>
    <row r="16" spans="2:64" s="94" customFormat="1" ht="32.25" thickBot="1">
      <c r="B16" s="95">
        <v>4</v>
      </c>
      <c r="C16" s="161" t="s">
        <v>169</v>
      </c>
      <c r="D16" s="92" t="s">
        <v>153</v>
      </c>
      <c r="E16" s="103">
        <v>2</v>
      </c>
      <c r="F16" s="103">
        <v>3</v>
      </c>
      <c r="G16" s="103">
        <v>3</v>
      </c>
      <c r="H16" s="103">
        <v>3</v>
      </c>
      <c r="I16" s="103">
        <v>3</v>
      </c>
      <c r="J16" s="103">
        <v>3</v>
      </c>
      <c r="K16" s="103">
        <v>3</v>
      </c>
      <c r="L16" s="103">
        <v>2</v>
      </c>
      <c r="M16" s="103">
        <v>3</v>
      </c>
      <c r="N16" s="103">
        <v>3</v>
      </c>
      <c r="O16" s="103">
        <v>3</v>
      </c>
      <c r="P16" s="103">
        <v>2</v>
      </c>
      <c r="Q16" s="103">
        <v>3</v>
      </c>
      <c r="R16" s="103">
        <v>1</v>
      </c>
      <c r="S16" s="103">
        <v>1</v>
      </c>
      <c r="T16" s="103">
        <v>1</v>
      </c>
      <c r="U16" s="103">
        <v>3</v>
      </c>
      <c r="V16" s="103">
        <v>3</v>
      </c>
      <c r="W16" s="103">
        <v>3</v>
      </c>
      <c r="X16" s="103">
        <v>3</v>
      </c>
      <c r="Y16" s="103">
        <v>3</v>
      </c>
      <c r="Z16" s="103">
        <v>3</v>
      </c>
      <c r="AA16" s="103">
        <v>3</v>
      </c>
      <c r="AB16" s="103">
        <v>4</v>
      </c>
      <c r="AC16" s="103">
        <v>3</v>
      </c>
      <c r="AD16" s="103">
        <v>2</v>
      </c>
      <c r="AE16" s="103">
        <v>4</v>
      </c>
      <c r="AF16" s="103">
        <v>2</v>
      </c>
      <c r="AG16" s="103">
        <v>3</v>
      </c>
      <c r="AH16" s="103">
        <v>3</v>
      </c>
      <c r="AI16" s="103">
        <v>2</v>
      </c>
      <c r="AJ16" s="103">
        <v>3</v>
      </c>
      <c r="AK16" s="103">
        <v>3</v>
      </c>
      <c r="AL16" s="103">
        <v>3</v>
      </c>
      <c r="AM16" s="103">
        <v>3</v>
      </c>
      <c r="AN16" s="103">
        <v>2</v>
      </c>
      <c r="AO16" s="103">
        <v>2</v>
      </c>
      <c r="AP16" s="103">
        <v>2</v>
      </c>
      <c r="AQ16" s="103">
        <v>2</v>
      </c>
      <c r="AR16" s="104">
        <v>2</v>
      </c>
      <c r="AS16" s="104">
        <v>4</v>
      </c>
      <c r="AT16" s="104">
        <v>2</v>
      </c>
      <c r="AU16" s="104">
        <v>3</v>
      </c>
      <c r="AV16" s="104">
        <v>4</v>
      </c>
      <c r="AW16" s="104">
        <v>4</v>
      </c>
      <c r="AX16" s="104">
        <v>2</v>
      </c>
      <c r="AY16" s="104">
        <v>3</v>
      </c>
      <c r="AZ16" s="104">
        <v>3</v>
      </c>
      <c r="BA16" s="104">
        <v>3</v>
      </c>
      <c r="BB16" s="104">
        <v>3</v>
      </c>
      <c r="BC16" s="112"/>
      <c r="BE16" s="105">
        <f t="shared" si="9"/>
        <v>0</v>
      </c>
      <c r="BF16" s="106">
        <f t="shared" si="10"/>
        <v>5</v>
      </c>
      <c r="BG16" s="106">
        <f t="shared" si="11"/>
        <v>29</v>
      </c>
      <c r="BH16" s="106">
        <f t="shared" si="12"/>
        <v>13</v>
      </c>
      <c r="BI16" s="106">
        <f t="shared" si="13"/>
        <v>3</v>
      </c>
      <c r="BJ16" s="106">
        <f t="shared" si="15"/>
        <v>50</v>
      </c>
      <c r="BK16" s="107">
        <f t="shared" si="14"/>
        <v>3</v>
      </c>
      <c r="BL16" s="102"/>
    </row>
  </sheetData>
  <mergeCells count="5">
    <mergeCell ref="B1:AN1"/>
    <mergeCell ref="B3:AO3"/>
    <mergeCell ref="BE3:BK3"/>
    <mergeCell ref="B11:AO11"/>
    <mergeCell ref="BE11:BK11"/>
  </mergeCells>
  <conditionalFormatting sqref="E9:N9 E5:BC7">
    <cfRule type="containsText" dxfId="7" priority="24" operator="containsText" text="5">
      <formula>NOT(ISERROR(SEARCH("5",E5)))</formula>
    </cfRule>
    <cfRule type="containsText" dxfId="6" priority="25" operator="containsText" text="4">
      <formula>NOT(ISERROR(SEARCH("4",E5)))</formula>
    </cfRule>
    <cfRule type="containsText" dxfId="5" priority="26" operator="containsText" text="3">
      <formula>NOT(ISERROR(SEARCH("3",E5)))</formula>
    </cfRule>
  </conditionalFormatting>
  <conditionalFormatting sqref="E13:BC16 E5:BC8">
    <cfRule type="containsText" dxfId="4" priority="1" operator="containsText" text="5">
      <formula>NOT(ISERROR(SEARCH("5",E5)))</formula>
    </cfRule>
    <cfRule type="containsText" dxfId="3" priority="2" operator="containsText" text="4">
      <formula>NOT(ISERROR(SEARCH("4",E5)))</formula>
    </cfRule>
    <cfRule type="containsText" dxfId="2" priority="3" operator="containsText" text="3">
      <formula>NOT(ISERROR(SEARCH("3",E5)))</formula>
    </cfRule>
    <cfRule type="containsText" dxfId="1" priority="4" operator="containsText" text="2">
      <formula>NOT(ISERROR(SEARCH("2",E5)))</formula>
    </cfRule>
    <cfRule type="containsText" dxfId="0" priority="5" operator="containsText" text="1">
      <formula>NOT(ISERROR(SEARCH("1",E5)))</formula>
    </cfRule>
  </conditionalFormatting>
  <dataValidations count="2">
    <dataValidation type="list" allowBlank="1" showInputMessage="1" showErrorMessage="1" sqref="E13:BC16 E5:BC8">
      <formula1>"1, 2, 3, 4, 5"</formula1>
    </dataValidation>
    <dataValidation type="list" allowBlank="1" showInputMessage="1" showErrorMessage="1" sqref="E9:BC9">
      <formula1>"1, 2, 3, 4, --"</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K30"/>
  <sheetViews>
    <sheetView showGridLines="0" zoomScale="80" zoomScaleNormal="80" workbookViewId="0">
      <selection activeCell="G5" sqref="G5"/>
    </sheetView>
  </sheetViews>
  <sheetFormatPr defaultColWidth="8.85546875" defaultRowHeight="15"/>
  <cols>
    <col min="1" max="2" width="8.85546875" style="18"/>
    <col min="3" max="3" width="4" style="18" bestFit="1" customWidth="1"/>
    <col min="4" max="4" width="16.85546875" style="18" bestFit="1" customWidth="1"/>
    <col min="5" max="9" width="16.7109375" style="18" customWidth="1"/>
    <col min="10" max="10" width="8.85546875" style="18"/>
    <col min="11" max="11" width="23.5703125" style="18" customWidth="1"/>
    <col min="12" max="16384" width="8.85546875" style="18"/>
  </cols>
  <sheetData>
    <row r="1" spans="3:11">
      <c r="C1" s="213" t="s">
        <v>62</v>
      </c>
      <c r="D1" s="213"/>
      <c r="E1" s="213"/>
      <c r="F1" s="213"/>
      <c r="G1" s="213"/>
      <c r="H1" s="213"/>
      <c r="I1" s="213"/>
      <c r="J1" s="213"/>
    </row>
    <row r="2" spans="3:11" ht="15.75" thickBot="1"/>
    <row r="3" spans="3:11">
      <c r="C3" s="27"/>
      <c r="D3" s="28"/>
      <c r="E3" s="28"/>
      <c r="F3" s="28"/>
      <c r="G3" s="28"/>
      <c r="H3" s="28"/>
      <c r="I3" s="28"/>
      <c r="J3" s="29"/>
    </row>
    <row r="4" spans="3:11" ht="16.149999999999999" customHeight="1">
      <c r="C4" s="214" t="s">
        <v>50</v>
      </c>
      <c r="D4" s="30" t="s">
        <v>51</v>
      </c>
      <c r="E4" s="60"/>
      <c r="F4" s="61"/>
      <c r="G4" s="62"/>
      <c r="H4" s="63"/>
      <c r="I4" s="64" t="s">
        <v>97</v>
      </c>
      <c r="J4" s="31"/>
    </row>
    <row r="5" spans="3:11" ht="21.6" customHeight="1">
      <c r="C5" s="214"/>
      <c r="D5" s="30" t="s">
        <v>52</v>
      </c>
      <c r="E5" s="60"/>
      <c r="F5" s="61"/>
      <c r="G5" s="62"/>
      <c r="H5" s="65" t="s">
        <v>98</v>
      </c>
      <c r="I5" s="63"/>
      <c r="J5" s="31"/>
    </row>
    <row r="6" spans="3:11" ht="21.6" customHeight="1">
      <c r="C6" s="214"/>
      <c r="D6" s="30" t="s">
        <v>53</v>
      </c>
      <c r="E6" s="60"/>
      <c r="F6" s="61"/>
      <c r="G6" s="66" t="s">
        <v>99</v>
      </c>
      <c r="H6" s="62"/>
      <c r="I6" s="62"/>
      <c r="J6" s="31"/>
    </row>
    <row r="7" spans="3:11" ht="21.6" customHeight="1">
      <c r="C7" s="214"/>
      <c r="D7" s="30" t="s">
        <v>54</v>
      </c>
      <c r="E7" s="67"/>
      <c r="F7" s="68" t="s">
        <v>100</v>
      </c>
      <c r="G7" s="61"/>
      <c r="H7" s="61"/>
      <c r="I7" s="61"/>
      <c r="J7" s="31"/>
    </row>
    <row r="8" spans="3:11" ht="21.6" customHeight="1">
      <c r="C8" s="214"/>
      <c r="D8" s="30" t="s">
        <v>55</v>
      </c>
      <c r="E8" s="69" t="s">
        <v>101</v>
      </c>
      <c r="F8" s="67"/>
      <c r="G8" s="60"/>
      <c r="H8" s="60"/>
      <c r="I8" s="60"/>
      <c r="J8" s="31"/>
    </row>
    <row r="9" spans="3:11" ht="21.6" customHeight="1">
      <c r="C9" s="32"/>
      <c r="D9" s="33"/>
      <c r="E9" s="30" t="s">
        <v>56</v>
      </c>
      <c r="F9" s="30" t="s">
        <v>57</v>
      </c>
      <c r="G9" s="30" t="s">
        <v>58</v>
      </c>
      <c r="H9" s="30" t="s">
        <v>61</v>
      </c>
      <c r="I9" s="30" t="s">
        <v>59</v>
      </c>
      <c r="J9" s="31"/>
    </row>
    <row r="10" spans="3:11" ht="21.6" customHeight="1" thickBot="1">
      <c r="C10" s="34"/>
      <c r="D10" s="35"/>
      <c r="E10" s="215" t="s">
        <v>60</v>
      </c>
      <c r="F10" s="215"/>
      <c r="G10" s="215"/>
      <c r="H10" s="215"/>
      <c r="I10" s="215"/>
      <c r="J10" s="36"/>
    </row>
    <row r="11" spans="3:11" ht="15.75" thickBot="1"/>
    <row r="12" spans="3:11" ht="21.4" customHeight="1">
      <c r="D12" s="19"/>
      <c r="E12" s="20"/>
      <c r="G12" s="212" t="s">
        <v>103</v>
      </c>
      <c r="H12" s="212"/>
      <c r="I12" s="212"/>
      <c r="J12" s="212"/>
      <c r="K12" s="37"/>
    </row>
    <row r="13" spans="3:11">
      <c r="D13" s="216" t="s">
        <v>102</v>
      </c>
      <c r="E13" s="217"/>
      <c r="G13" s="212"/>
      <c r="H13" s="212"/>
      <c r="I13" s="212"/>
      <c r="J13" s="212"/>
      <c r="K13" s="37"/>
    </row>
    <row r="14" spans="3:11">
      <c r="D14" s="21"/>
      <c r="E14" s="22"/>
      <c r="G14" s="212"/>
      <c r="H14" s="212"/>
      <c r="I14" s="212"/>
      <c r="J14" s="212"/>
      <c r="K14" s="37"/>
    </row>
    <row r="15" spans="3:11" ht="15.4" customHeight="1">
      <c r="D15" s="21"/>
      <c r="E15" s="22"/>
      <c r="G15" s="212"/>
      <c r="H15" s="212"/>
      <c r="I15" s="212"/>
      <c r="J15" s="212"/>
      <c r="K15" s="37"/>
    </row>
    <row r="16" spans="3:11" ht="22.5" customHeight="1">
      <c r="D16" s="70" t="s">
        <v>59</v>
      </c>
      <c r="E16" s="22"/>
      <c r="G16" s="212"/>
      <c r="H16" s="212"/>
      <c r="I16" s="212"/>
      <c r="J16" s="212"/>
      <c r="K16" s="37"/>
    </row>
    <row r="17" spans="4:11" ht="18" customHeight="1">
      <c r="D17" s="70"/>
      <c r="E17" s="22"/>
      <c r="G17" s="37"/>
      <c r="H17" s="37"/>
      <c r="I17" s="37"/>
      <c r="J17" s="37"/>
      <c r="K17" s="37"/>
    </row>
    <row r="18" spans="4:11" ht="27" customHeight="1">
      <c r="D18" s="70"/>
      <c r="E18" s="22"/>
      <c r="G18" s="212" t="s">
        <v>104</v>
      </c>
      <c r="H18" s="212"/>
      <c r="I18" s="212"/>
      <c r="J18" s="212"/>
      <c r="K18" s="37"/>
    </row>
    <row r="19" spans="4:11">
      <c r="D19" s="70" t="s">
        <v>61</v>
      </c>
      <c r="E19" s="22"/>
      <c r="G19" s="212"/>
      <c r="H19" s="212"/>
      <c r="I19" s="212"/>
      <c r="J19" s="212"/>
      <c r="K19" s="37"/>
    </row>
    <row r="20" spans="4:11" ht="15.4" customHeight="1">
      <c r="D20" s="70"/>
      <c r="E20" s="22"/>
      <c r="G20" s="212"/>
      <c r="H20" s="212"/>
      <c r="I20" s="212"/>
      <c r="J20" s="212"/>
      <c r="K20" s="37"/>
    </row>
    <row r="21" spans="4:11">
      <c r="D21" s="70"/>
      <c r="E21" s="22"/>
      <c r="G21" s="212"/>
      <c r="H21" s="212"/>
      <c r="I21" s="212"/>
      <c r="J21" s="212"/>
      <c r="K21" s="37"/>
    </row>
    <row r="22" spans="4:11">
      <c r="D22" s="70" t="s">
        <v>58</v>
      </c>
      <c r="E22" s="22"/>
      <c r="G22" s="212"/>
      <c r="H22" s="212"/>
      <c r="I22" s="212"/>
      <c r="J22" s="212"/>
      <c r="K22" s="37"/>
    </row>
    <row r="23" spans="4:11">
      <c r="D23" s="70"/>
      <c r="E23" s="22"/>
      <c r="G23" s="212"/>
      <c r="H23" s="212"/>
      <c r="I23" s="212"/>
      <c r="J23" s="212"/>
      <c r="K23" s="37"/>
    </row>
    <row r="24" spans="4:11" ht="15.4" customHeight="1">
      <c r="D24" s="70"/>
      <c r="E24" s="22"/>
      <c r="G24" s="212"/>
      <c r="H24" s="212"/>
      <c r="I24" s="212"/>
      <c r="J24" s="212"/>
      <c r="K24" s="37"/>
    </row>
    <row r="25" spans="4:11">
      <c r="D25" s="70" t="s">
        <v>57</v>
      </c>
      <c r="E25" s="22"/>
      <c r="G25" s="212"/>
      <c r="H25" s="212"/>
      <c r="I25" s="212"/>
      <c r="J25" s="212"/>
      <c r="K25" s="37"/>
    </row>
    <row r="26" spans="4:11">
      <c r="D26" s="70"/>
      <c r="E26" s="22"/>
      <c r="G26" s="212"/>
      <c r="H26" s="212"/>
      <c r="I26" s="212"/>
      <c r="J26" s="212"/>
      <c r="K26" s="37"/>
    </row>
    <row r="27" spans="4:11">
      <c r="D27" s="70"/>
      <c r="E27" s="22"/>
      <c r="G27" s="212"/>
      <c r="H27" s="212"/>
      <c r="I27" s="212"/>
      <c r="J27" s="212"/>
      <c r="K27" s="37"/>
    </row>
    <row r="28" spans="4:11" ht="21.75" customHeight="1">
      <c r="D28" s="70" t="s">
        <v>56</v>
      </c>
      <c r="E28" s="22"/>
      <c r="G28" s="212"/>
      <c r="H28" s="212"/>
      <c r="I28" s="212"/>
      <c r="J28" s="212"/>
      <c r="K28" s="37"/>
    </row>
    <row r="29" spans="4:11" ht="15.75" thickBot="1">
      <c r="D29" s="23"/>
      <c r="E29" s="24"/>
      <c r="H29" s="37"/>
      <c r="I29" s="37"/>
      <c r="J29" s="37"/>
      <c r="K29" s="37"/>
    </row>
    <row r="30" spans="4:11">
      <c r="H30" s="37"/>
      <c r="I30" s="37"/>
      <c r="J30" s="37"/>
      <c r="K30" s="37"/>
    </row>
  </sheetData>
  <mergeCells count="6">
    <mergeCell ref="G12:J16"/>
    <mergeCell ref="G18:J28"/>
    <mergeCell ref="C1:J1"/>
    <mergeCell ref="C4:C8"/>
    <mergeCell ref="E10:I10"/>
    <mergeCell ref="D13:E1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Doküman Hakkında</vt:lpstr>
      <vt:lpstr>Tanımlamalar</vt:lpstr>
      <vt:lpstr>Risk Kayıt ve İlave Risk Yön.</vt:lpstr>
      <vt:lpstr>Katılımcı Değerlendirmeleri</vt:lpstr>
      <vt:lpstr>Risk Haritası</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Gorkem Sakarya Erdogdu</dc:creator>
  <cp:lastModifiedBy>User</cp:lastModifiedBy>
  <cp:lastPrinted>2014-01-07T09:44:08Z</cp:lastPrinted>
  <dcterms:created xsi:type="dcterms:W3CDTF">2013-12-08T20:03:40Z</dcterms:created>
  <dcterms:modified xsi:type="dcterms:W3CDTF">2025-12-19T12:08:11Z</dcterms:modified>
</cp:coreProperties>
</file>