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341C915-F6DA-405B-8335-184F9A36E2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N5" i="1" s="1"/>
  <c r="M6" i="1"/>
  <c r="N6" i="1" s="1"/>
  <c r="Q6" i="1"/>
  <c r="M7" i="1"/>
  <c r="N7" i="1" s="1"/>
  <c r="Q7" i="1"/>
  <c r="M8" i="1"/>
  <c r="N8" i="1" s="1"/>
  <c r="Q8" i="1"/>
  <c r="M9" i="1"/>
  <c r="Q9" i="1"/>
  <c r="M10" i="1"/>
  <c r="N10" i="1" s="1"/>
  <c r="Q10" i="1"/>
  <c r="Q23" i="1"/>
  <c r="M23" i="1"/>
  <c r="N23" i="1" s="1"/>
  <c r="Q22" i="1"/>
  <c r="M22" i="1"/>
  <c r="Q21" i="1"/>
  <c r="M21" i="1"/>
  <c r="Q20" i="1"/>
  <c r="M20" i="1"/>
  <c r="N20" i="1" s="1"/>
  <c r="Q19" i="1"/>
  <c r="M19" i="1"/>
  <c r="N19" i="1" s="1"/>
  <c r="Q18" i="1"/>
  <c r="M18" i="1"/>
  <c r="N18" i="1" s="1"/>
  <c r="Q17" i="1"/>
  <c r="M17" i="1"/>
  <c r="Q16" i="1"/>
  <c r="M16" i="1"/>
  <c r="Q15" i="1"/>
  <c r="M15" i="1"/>
  <c r="Q14" i="1"/>
  <c r="M14" i="1"/>
  <c r="Q13" i="1"/>
  <c r="M13" i="1"/>
  <c r="Q12" i="1"/>
  <c r="M12" i="1"/>
  <c r="N12" i="1" s="1"/>
  <c r="Q11" i="1"/>
  <c r="M11" i="1"/>
  <c r="S8" i="1" l="1"/>
  <c r="T8" i="1" s="1"/>
  <c r="S13" i="1"/>
  <c r="T13" i="1" s="1"/>
  <c r="S10" i="1"/>
  <c r="T10" i="1" s="1"/>
  <c r="S9" i="1"/>
  <c r="T9" i="1" s="1"/>
  <c r="N9" i="1"/>
  <c r="S5" i="1"/>
  <c r="T5" i="1" s="1"/>
  <c r="S7" i="1"/>
  <c r="T7" i="1" s="1"/>
  <c r="S6" i="1"/>
  <c r="T6" i="1" s="1"/>
  <c r="S17" i="1"/>
  <c r="T17" i="1" s="1"/>
  <c r="S21" i="1"/>
  <c r="T21" i="1" s="1"/>
  <c r="S11" i="1"/>
  <c r="T11" i="1" s="1"/>
  <c r="S22" i="1"/>
  <c r="T22" i="1" s="1"/>
  <c r="S12" i="1"/>
  <c r="T12" i="1" s="1"/>
  <c r="S14" i="1"/>
  <c r="T14" i="1" s="1"/>
  <c r="N14" i="1"/>
  <c r="S15" i="1"/>
  <c r="T15" i="1" s="1"/>
  <c r="N15" i="1"/>
  <c r="N16" i="1"/>
  <c r="S16" i="1"/>
  <c r="T16" i="1" s="1"/>
  <c r="S18" i="1"/>
  <c r="T18" i="1" s="1"/>
  <c r="S20" i="1"/>
  <c r="T20" i="1" s="1"/>
  <c r="S23" i="1"/>
  <c r="T23" i="1" s="1"/>
  <c r="N21" i="1"/>
  <c r="N13" i="1"/>
  <c r="N17" i="1"/>
  <c r="S19" i="1"/>
  <c r="T19" i="1" s="1"/>
  <c r="N11" i="1"/>
  <c r="N22" i="1"/>
</calcChain>
</file>

<file path=xl/sharedStrings.xml><?xml version="1.0" encoding="utf-8"?>
<sst xmlns="http://schemas.openxmlformats.org/spreadsheetml/2006/main" count="438" uniqueCount="180">
  <si>
    <t>Harcama Birimi:</t>
  </si>
  <si>
    <t>RİSK KAYIT FORMU</t>
  </si>
  <si>
    <t>Sıra No</t>
  </si>
  <si>
    <t>Faaliyet ve Süreç Tanımı</t>
  </si>
  <si>
    <t>Risklerin Belirlenmesi (Tespit Edilmesi)</t>
  </si>
  <si>
    <t>Risklerin Değerlendirilmesi</t>
  </si>
  <si>
    <t>Riske Yönelik Alınacak Kararların Belirlenmesi</t>
  </si>
  <si>
    <t>Risklerin İzlenmesi</t>
  </si>
  <si>
    <t>Faaliyet ve SüreçTanımı</t>
  </si>
  <si>
    <t>Risk No.</t>
  </si>
  <si>
    <t>Risk Güncellik Durumu</t>
  </si>
  <si>
    <t>Risk Alanı</t>
  </si>
  <si>
    <t>Risk İştahı</t>
  </si>
  <si>
    <t>Risk Evreni-Kategorisi</t>
  </si>
  <si>
    <t>Risk Tanımı (Ana kök neden ve etkiyi içerecek şekilde)</t>
  </si>
  <si>
    <t>Alt Kök Nedenler</t>
  </si>
  <si>
    <t>Belirleme Tarihi</t>
  </si>
  <si>
    <t>Doğal Risk Olasılık</t>
  </si>
  <si>
    <t>Doğal Risk Etki</t>
  </si>
  <si>
    <r>
      <t xml:space="preserve">Doğal Risk Puanı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</si>
  <si>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r>
      <t xml:space="preserve">Doğal Risk Seviyesi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</si>
  <si>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Mevcut Risk Yönetimi Faaliyetleri</t>
  </si>
  <si>
    <t>Mevcut Risk Yönetimi Faaliyetlerinin Yeterliliği</t>
  </si>
  <si>
    <r>
      <t xml:space="preserve">Mevcut Risk Yönetimi Faaliyetlerinin Yeterlilik Katsayısı                       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</si>
  <si>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Mevcut Risk Yönetimi Faaliyetleri Riskin Etkisini Mi Olasılığını Mı Düşürmekte?</t>
  </si>
  <si>
    <r>
      <t xml:space="preserve">Artık Risk Puanı                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</si>
  <si>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r>
      <t xml:space="preserve">Artık Risk Seviyesi 
(Sonuç)                       </t>
    </r>
    <r>
      <rPr>
        <b/>
        <i/>
        <sz val="9"/>
        <color rgb="FFFFFF00"/>
        <rFont val="Times New Roman"/>
        <family val="1"/>
        <charset val="162"/>
      </rPr>
      <t>(OTOMATİK HESAPLIYOR)</t>
    </r>
  </si>
  <si>
    <t>Riske Yönelik Alınacak Karar</t>
  </si>
  <si>
    <t>İlave Risk Yönetim Faaliyeti (Eylemi)</t>
  </si>
  <si>
    <t>Faaliyet Sorumluları</t>
  </si>
  <si>
    <t>Faaliyet Başlangış Tarihi</t>
  </si>
  <si>
    <t>Faaliyet Tamamlanma Tarihi</t>
  </si>
  <si>
    <t>Doğal Risk Seviyesi Değişti mi?</t>
  </si>
  <si>
    <t xml:space="preserve">Mevcut Risk Yönetimi Faaliyetleri Değişti mi? </t>
  </si>
  <si>
    <t>Artık Risk Seviyesi Değişti mi?</t>
  </si>
  <si>
    <t>Değişim Nedenleri</t>
  </si>
  <si>
    <t>Yeni Doğal Risk Seviyesi</t>
  </si>
  <si>
    <t>Yeni Artık Seviyesi</t>
  </si>
  <si>
    <t>Değişen Risk Seviyelerine İstinaden Yeni/İlave Faaliyet Tanımlaması Gerekli mi?</t>
  </si>
  <si>
    <t>Seçiniz</t>
  </si>
  <si>
    <t>Kariyer Danışmanlığı Hizmetleri</t>
  </si>
  <si>
    <t>R-01</t>
  </si>
  <si>
    <t>Orta</t>
  </si>
  <si>
    <t>Danışmanlık talebinin personel kapasitesini aşması nedeniyle öğrencilere zamanında ve etkin kariyer danışmanlığı hizmeti sunulamaması.</t>
  </si>
  <si>
    <t>Personel sayısının yetersiz olması, başvuru yoğunluğu, randevu planlamasının etkin yürütülememesi</t>
  </si>
  <si>
    <t>Randevu sistemi, personel görevlendirmeleri, web üzerinden bilgilendirme</t>
  </si>
  <si>
    <t>Kısmen Yeterli</t>
  </si>
  <si>
    <t>Çevrim içi kariyer danışmanlığı sistemi kurulması ve yıllık danışmanlık planı hazırlanması.</t>
  </si>
  <si>
    <t>Hayır</t>
  </si>
  <si>
    <t>Mezun Bilgi Sistemi</t>
  </si>
  <si>
    <t>R-02</t>
  </si>
  <si>
    <t>Mezun bilgilerinin güncel tutulamaması nedeniyle raporların eksik oluşması.</t>
  </si>
  <si>
    <t>Mezunların sisteme giriş yapmaması, güncelleme mekanizmasının olmaması</t>
  </si>
  <si>
    <t>Mezun Bilgi Sistemi, e-posta bilgilendirmeleri</t>
  </si>
  <si>
    <t>Her eğitim-öğretim döneminde mezun bilgi güncelleme kampanyası yürütülmesi.</t>
  </si>
  <si>
    <t>Performans Göstergelerinin İzlenmesi</t>
  </si>
  <si>
    <t>R-03</t>
  </si>
  <si>
    <t>Yüksek</t>
  </si>
  <si>
    <t>Faaliyet verilerinin eksik toplanması nedeniyle performans göstergelerinin yanlış raporlanması.</t>
  </si>
  <si>
    <t>Veri girişlerinin zamanında yapılmaması, koordinasyon eksikliği</t>
  </si>
  <si>
    <t>Yıllık faaliyet raporları</t>
  </si>
  <si>
    <t>Aylık veri takip çizelgesi oluşturulması ve düzenli kontrol toplantıları yapılması.</t>
  </si>
  <si>
    <t>KVKK Süreci</t>
  </si>
  <si>
    <t>R-04</t>
  </si>
  <si>
    <t>Düşük</t>
  </si>
  <si>
    <t>Kişisel verilerin yetkisiz kişilerce erişilebilir hale gelmesi.</t>
  </si>
  <si>
    <t>Bilgi güvenliği farkındalığının yetersiz olması, erişim yetkilerinin kontrol edilmemesi</t>
  </si>
  <si>
    <t>Yetkilendirme sistemi, parola politikası</t>
  </si>
  <si>
    <t>Yıllık KVKK eğitimi verilmesi ve erişim yetkilerinin periyodik olarak gözden geçirilmesi.</t>
  </si>
  <si>
    <t>Kariyer Etkinlikleri</t>
  </si>
  <si>
    <t>R-05</t>
  </si>
  <si>
    <t>Kariyer etkinliklerine öğrenci katılımının beklenen seviyenin altında kalması.</t>
  </si>
  <si>
    <t>Yetersiz tanıtım, öğrencilerin ilgisinin düşük olması, ders programı çakışmaları</t>
  </si>
  <si>
    <t>Güncel</t>
  </si>
  <si>
    <t>Eğitim ve Öğretim</t>
  </si>
  <si>
    <t>Kurumsal Kapasite</t>
  </si>
  <si>
    <t>Toplumsal Katkı</t>
  </si>
  <si>
    <t>Finansal Risk</t>
  </si>
  <si>
    <t>Operasyonel Risk</t>
  </si>
  <si>
    <t>Stratejik Risk</t>
  </si>
  <si>
    <t>Uyum Riski</t>
  </si>
  <si>
    <t>21.07.2026</t>
  </si>
  <si>
    <t>Web sayfası, sosyal medya hesapları, afiş ve e-posta duyuruları</t>
  </si>
  <si>
    <t>Yeterli Değil</t>
  </si>
  <si>
    <t>Etki ve Olasılık</t>
  </si>
  <si>
    <t>Olasılık</t>
  </si>
  <si>
    <t>Riski Kabul Etmek</t>
  </si>
  <si>
    <t>Riski Azaltmak</t>
  </si>
  <si>
    <t>Yıllık iletişim planı hazırlanması ve çok kanallı duyuru stratejisinin uygulanması.</t>
  </si>
  <si>
    <t xml:space="preserve">Kariyer Merkezi </t>
  </si>
  <si>
    <t>01.09.2026</t>
  </si>
  <si>
    <t>31.12.2026</t>
  </si>
  <si>
    <t>İşveren İş Birlikleri</t>
  </si>
  <si>
    <t>İşveren Memnuniyeti</t>
  </si>
  <si>
    <t>Mezun Memnuniyeti</t>
  </si>
  <si>
    <t>Web Sayfası Yönetimi</t>
  </si>
  <si>
    <t>Kariyer Portalı</t>
  </si>
  <si>
    <t>Kalite Güvence Süreçleri</t>
  </si>
  <si>
    <t>Faaliyet Raporlarının Hazırlanması</t>
  </si>
  <si>
    <t>Kurumsal Hafıza ve Dokümantasyon</t>
  </si>
  <si>
    <t>Paydaş Memnuniyetinin İzlenmesi</t>
  </si>
  <si>
    <t>Kaynakların Etkin Kullanımı</t>
  </si>
  <si>
    <t>Mevzuata Uyum</t>
  </si>
  <si>
    <t>İş Sürekliliği</t>
  </si>
  <si>
    <t>Kurumsal İletişim ve Tanıtım</t>
  </si>
  <si>
    <t>Olağanüstü Durum ve Afet Yönetimi</t>
  </si>
  <si>
    <t>R-06</t>
  </si>
  <si>
    <t>R-07</t>
  </si>
  <si>
    <t>R-08</t>
  </si>
  <si>
    <t>R-09</t>
  </si>
  <si>
    <t>R-10</t>
  </si>
  <si>
    <t>R-11</t>
  </si>
  <si>
    <t>R-12</t>
  </si>
  <si>
    <t>R-14</t>
  </si>
  <si>
    <t>R-15</t>
  </si>
  <si>
    <t>R-16</t>
  </si>
  <si>
    <t>R-17</t>
  </si>
  <si>
    <t>R-18</t>
  </si>
  <si>
    <t>R-19</t>
  </si>
  <si>
    <t>R-20</t>
  </si>
  <si>
    <t>İşveren ve sektör temsilcileri ile yapılan iş birliklerinin azalması nedeniyle staj ve istihdam olanaklarının yetersiz kalması.</t>
  </si>
  <si>
    <t>İşveren geri bildirimlerinin düzenli alınamaması nedeniyle hizmet kalitesinin değerlendirilememesi.</t>
  </si>
  <si>
    <t>Mezun memnuniyetinin düzenli ölçülememesi nedeniyle iyileştirme alanlarının belirlenememesi.</t>
  </si>
  <si>
    <t>Kariyer Merkezi web sayfasındaki duyuruların zamanında yayımlanmaması veya güncellenmemesi.</t>
  </si>
  <si>
    <t>Kariyer portalında teknik arıza veya erişim kesintileri yaşanması nedeniyle hizmetlerin aksaması.</t>
  </si>
  <si>
    <t>Kalite güvence süreçlerine ilişkin faaliyetlerin zamanında yürütülememesi nedeniyle performans göstergelerinin olumsuz etkilenmesi.</t>
  </si>
  <si>
    <t>Faaliyet raporlarında eksik veya hatalı veri kullanılması nedeniyle kurumsal değerlendirmelerin olumsuz etkilenmesi.</t>
  </si>
  <si>
    <t>Faaliyetlere ilişkin bilgi ve belgelerin düzenli arşivlenmemesi nedeniyle kurumsal hafızanın zayıflaması.</t>
  </si>
  <si>
    <t>Öğrenci, mezun ve işveren memnuniyet sonuçlarının analiz edilmemesi nedeniyle iyileştirme faaliyetlerinin planlanamaması.</t>
  </si>
  <si>
    <t>İnsan kaynağı ve mevcut bütçe imkânlarının etkin planlanamaması nedeniyle faaliyetlerin hedeflenen düzeyde gerçekleştirilememesi.</t>
  </si>
  <si>
    <t>Kariyer Merkezi faaliyetlerinin güncel mevzuata uygun yürütülememesi nedeniyle idari sorunların oluşması.</t>
  </si>
  <si>
    <t>Personel değişikliği veya uzun süreli görevlendirmeler nedeniyle hizmetlerin kesintiye uğraması.</t>
  </si>
  <si>
    <t>Kariyer Merkezi faaliyetlerinin yeterince duyurulamaması nedeniyle öğrenci ve paydaş katılımının azalması.</t>
  </si>
  <si>
    <t>Afet, salgın veya bilişim altyapısını etkileyen olağanüstü durumlarda kariyer hizmetlerinin kesintiye uğraması.</t>
  </si>
  <si>
    <t>Yeni paydaş kazanılamaması, mevcut iş birliklerinin sürdürülememesi, iletişim eksikliği</t>
  </si>
  <si>
    <t>Standart ölçme aracının bulunmaması, geri dönüş oranının düşük olması</t>
  </si>
  <si>
    <t>Mezun iletişim bilgilerinin güncel olmaması, düşük katılım</t>
  </si>
  <si>
    <t>İçerik güncelleme sürecinin gecikmesi, iş yoğunluğu</t>
  </si>
  <si>
    <t>Teknik altyapı sorunları, sunucu kesintileri, bakım eksikliği</t>
  </si>
  <si>
    <t>Süreç takibinin yetersiz olması, iş yükü, koordinasyon eksikliği</t>
  </si>
  <si>
    <t>Birimler arası veri paylaşımının gecikmesi, kontrol eksikliği</t>
  </si>
  <si>
    <t>Standart dosyalama sisteminin etkin kullanılmaması, personel değişikliği</t>
  </si>
  <si>
    <t>Anket sonuçlarının değerlendirilmemesi, veri analiz eksikliği</t>
  </si>
  <si>
    <t>Personel yetersizliği, bütçe kısıtları, faaliyet planlamasındaki aksaklıklar</t>
  </si>
  <si>
    <t>Mevzuat değişikliklerinin zamanında takip edilememesi</t>
  </si>
  <si>
    <t>Görev dağılımının sınırlı olması, bilgi paylaşımının yetersizliği</t>
  </si>
  <si>
    <t>İletişim kanallarının etkin kullanılmaması, tanıtım eksikliği</t>
  </si>
  <si>
    <t>İş sürekliliği planının yetersiz olması, uzaktan hizmet altyapısındaki eksiklikler</t>
  </si>
  <si>
    <t>Mevcut iş birliği protokolleri, resmî yazışmalar, paydaş ziyaretleri</t>
  </si>
  <si>
    <t>İşveren görüşmeleri, e-posta iletişimi</t>
  </si>
  <si>
    <t>Mezun Bilgi Sistemi, e-posta duyuruları</t>
  </si>
  <si>
    <t>Web sayfası sorumlusu tarafından düzenli kontrol</t>
  </si>
  <si>
    <t>Sunucu yedekleme, teknik destek hizmeti, Bilgi İşlem desteği</t>
  </si>
  <si>
    <t>Yıllık faaliyet planı, birim kalite komisyonu çalışmaları</t>
  </si>
  <si>
    <t>Faaliyet raporu hazırlama takvimi ve kontrol mekanizması</t>
  </si>
  <si>
    <t>EBYS kullanımı ve dijital arşiv</t>
  </si>
  <si>
    <t>Memnuniyet anketleri ve geri bildirim formları</t>
  </si>
  <si>
    <t>Yıllık faaliyet planı ve kaynak planlaması</t>
  </si>
  <si>
    <t>Resmî Gazete ve YÖK düzenlemelerinin takip edilmesi</t>
  </si>
  <si>
    <t>Görev dağılımı ve EBYS üzerinden dokümantasyon</t>
  </si>
  <si>
    <t>Web sayfası, sosyal medya hesapları ve e-posta duyuruları</t>
  </si>
  <si>
    <t>Üniversenin iş sürekliliği uygulamaları, çevrim içi toplantı altyapısı</t>
  </si>
  <si>
    <t>Yeni kurum ziyaretleri planlanması ve her yıl yeni iş birliği protokolleri yapılması.</t>
  </si>
  <si>
    <t>Standart işveren memnuniyet anketi hazırlanması ve yılda en az bir kez uygulanması.</t>
  </si>
  <si>
    <t>Yıllık mezun memnuniyet anketi uygulanması ve sonuçların raporlanması.</t>
  </si>
  <si>
    <t>Haftalık içerik kontrol takvimi oluşturulması ve sorumluların belirlenmesi.</t>
  </si>
  <si>
    <t>Bilgi İşlem Daire Başkanlığı ile bakım ve yedekleme planının uygulanması.</t>
  </si>
  <si>
    <t>Kalite takvimi hazırlanması ve faaliyetlerin üçer aylık periyotlarla izlenmesi.</t>
  </si>
  <si>
    <t>Veri doğrulama kontrol listesi oluşturulması ve rapor öncesi iç kontrol yapılması.</t>
  </si>
  <si>
    <t>Standart elektronik dosyalama planı hazırlanması ve periyodik arşiv kontrollerinin yapılması.</t>
  </si>
  <si>
    <t>Yıllık memnuniyet analiz raporu hazırlanması ve sonuçlara göre iyileştirme planı oluşturulması.</t>
  </si>
  <si>
    <t>Faaliyet önceliklendirmesi yapılarak kaynak kullanım planı hazırlanması.</t>
  </si>
  <si>
    <t>Mevzuat değişikliklerinin düzenli izlenmesi ve personele bilgilendirme yapılması.</t>
  </si>
  <si>
    <t>Görev yedekleme planı hazırlanması ve süreç dokümantasyonunun güncel tutulması.</t>
  </si>
  <si>
    <t>Yıllık kurumsal iletişim planı hazırlanması ve duyuruların performansının izlenmesi.</t>
  </si>
  <si>
    <t>İş sürekliliği planının güncellenmesi, çevrim içi hizmet senaryolarının yılda en az bir kez test edilmesi.</t>
  </si>
  <si>
    <t>Araştırma ve Geliştirme</t>
  </si>
  <si>
    <t>Teknolojik Risk</t>
  </si>
  <si>
    <t>İtibar Riski</t>
  </si>
  <si>
    <t>Yeterli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</si>
</sst>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0"/>
      <name val="Times New Roman"/>
      <family val="1"/>
      <charset val="162"/>
    </font>
    <font>
      <b/>
      <i/>
      <sz val="11"/>
      <color theme="0"/>
      <name val="Times New Roman"/>
      <family val="1"/>
      <charset val="162"/>
    </font>
    <font>
      <b/>
      <i/>
      <sz val="9"/>
      <color rgb="FFFFFF00"/>
      <name val="Times New Roman"/>
      <family val="1"/>
      <charset val="162"/>
    </font>
    <font>
      <sz val="11"/>
      <color rgb="FF00B050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49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4" fontId="8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64" fontId="10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164" fontId="9" fillId="6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 applyProtection="1">
      <alignment vertical="center" wrapText="1"/>
      <protection locked="0"/>
    </xf>
    <xf numFmtId="0" fontId="1" fillId="6" borderId="6" xfId="0" applyFont="1" applyFill="1" applyBorder="1" applyAlignment="1" applyProtection="1">
      <alignment vertical="center" wrapText="1"/>
      <protection locked="0"/>
    </xf>
    <xf numFmtId="49" fontId="1" fillId="6" borderId="6" xfId="0" applyNumberFormat="1" applyFont="1" applyFill="1" applyBorder="1" applyAlignment="1" applyProtection="1">
      <alignment vertical="center" wrapText="1"/>
      <protection locked="0"/>
    </xf>
    <xf numFmtId="0" fontId="1" fillId="6" borderId="6" xfId="0" applyFont="1" applyFill="1" applyBorder="1" applyAlignment="1" applyProtection="1">
      <alignment horizontal="left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0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workbookViewId="0">
      <selection activeCell="U20" sqref="U20:U23"/>
    </sheetView>
  </sheetViews>
  <sheetFormatPr defaultColWidth="8.88671875" defaultRowHeight="13.8" x14ac:dyDescent="0.3"/>
  <cols>
    <col min="1" max="1" width="4.44140625" style="1" customWidth="1"/>
    <col min="2" max="2" width="28.44140625" style="2" customWidth="1"/>
    <col min="3" max="3" width="7.6640625" style="2" customWidth="1"/>
    <col min="4" max="7" width="15" style="2" customWidth="1"/>
    <col min="8" max="9" width="30" style="2" customWidth="1"/>
    <col min="10" max="10" width="13.88671875" style="2" customWidth="1"/>
    <col min="11" max="12" width="10.44140625" style="2" customWidth="1"/>
    <col min="13" max="13" width="13.6640625" style="2" customWidth="1"/>
    <col min="14" max="14" width="14.33203125" style="2" customWidth="1"/>
    <col min="15" max="15" width="32.109375" style="2" bestFit="1" customWidth="1"/>
    <col min="16" max="20" width="19.88671875" style="2" customWidth="1"/>
    <col min="21" max="21" width="17.88671875" style="2" customWidth="1"/>
    <col min="22" max="22" width="30.88671875" style="2" customWidth="1"/>
    <col min="23" max="23" width="18.88671875" style="2" customWidth="1"/>
    <col min="24" max="25" width="13.88671875" style="2" customWidth="1"/>
    <col min="26" max="28" width="13" style="2" customWidth="1"/>
    <col min="29" max="29" width="21.109375" style="2" customWidth="1"/>
    <col min="30" max="31" width="11.44140625" style="2" customWidth="1"/>
    <col min="32" max="32" width="20.109375" style="2" customWidth="1"/>
    <col min="33" max="33" width="17.109375" style="2" bestFit="1" customWidth="1"/>
    <col min="34" max="34" width="20.44140625" style="2" bestFit="1" customWidth="1"/>
    <col min="35" max="35" width="22.44140625" style="2" bestFit="1" customWidth="1"/>
    <col min="36" max="36" width="1.6640625" style="2" customWidth="1"/>
    <col min="37" max="16384" width="8.88671875" style="2"/>
  </cols>
  <sheetData>
    <row r="1" spans="1:32" x14ac:dyDescent="0.3">
      <c r="B1" s="32" t="s">
        <v>0</v>
      </c>
      <c r="C1" s="32"/>
      <c r="D1" s="32"/>
      <c r="E1" s="32"/>
      <c r="F1" s="32"/>
      <c r="G1" s="32"/>
    </row>
    <row r="2" spans="1:32" ht="16.2" thickBot="1" x14ac:dyDescent="0.35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32" ht="15" thickBot="1" x14ac:dyDescent="0.35">
      <c r="A3" s="34" t="s">
        <v>2</v>
      </c>
      <c r="B3" s="3" t="s">
        <v>3</v>
      </c>
      <c r="C3" s="36" t="s">
        <v>4</v>
      </c>
      <c r="D3" s="37"/>
      <c r="E3" s="37"/>
      <c r="F3" s="37"/>
      <c r="G3" s="37"/>
      <c r="H3" s="37"/>
      <c r="I3" s="37"/>
      <c r="J3" s="38"/>
      <c r="K3" s="39" t="s">
        <v>5</v>
      </c>
      <c r="L3" s="40"/>
      <c r="M3" s="40"/>
      <c r="N3" s="40"/>
      <c r="O3" s="40"/>
      <c r="P3" s="40"/>
      <c r="Q3" s="40"/>
      <c r="R3" s="40"/>
      <c r="S3" s="40"/>
      <c r="T3" s="40"/>
      <c r="U3" s="41" t="s">
        <v>6</v>
      </c>
      <c r="V3" s="42"/>
      <c r="W3" s="42"/>
      <c r="X3" s="43"/>
      <c r="Y3" s="44"/>
      <c r="Z3" s="29" t="s">
        <v>7</v>
      </c>
      <c r="AA3" s="30"/>
      <c r="AB3" s="30"/>
      <c r="AC3" s="30"/>
      <c r="AD3" s="30"/>
      <c r="AE3" s="30"/>
      <c r="AF3" s="31"/>
    </row>
    <row r="4" spans="1:32" ht="81.599999999999994" x14ac:dyDescent="0.3">
      <c r="A4" s="35"/>
      <c r="B4" s="4" t="s">
        <v>8</v>
      </c>
      <c r="C4" s="5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7" t="s">
        <v>16</v>
      </c>
      <c r="K4" s="8" t="s">
        <v>17</v>
      </c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  <c r="R4" s="9" t="s">
        <v>24</v>
      </c>
      <c r="S4" s="9" t="s">
        <v>25</v>
      </c>
      <c r="T4" s="9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1" t="s">
        <v>32</v>
      </c>
      <c r="AA4" s="11" t="s">
        <v>33</v>
      </c>
      <c r="AB4" s="11" t="s">
        <v>34</v>
      </c>
      <c r="AC4" s="11" t="s">
        <v>35</v>
      </c>
      <c r="AD4" s="11" t="s">
        <v>36</v>
      </c>
      <c r="AE4" s="11" t="s">
        <v>37</v>
      </c>
      <c r="AF4" s="11" t="s">
        <v>38</v>
      </c>
    </row>
    <row r="5" spans="1:32" ht="69" x14ac:dyDescent="0.3">
      <c r="A5" s="12">
        <v>1</v>
      </c>
      <c r="B5" s="13" t="s">
        <v>40</v>
      </c>
      <c r="C5" s="14" t="s">
        <v>41</v>
      </c>
      <c r="D5" s="15" t="s">
        <v>73</v>
      </c>
      <c r="E5" s="13" t="s">
        <v>74</v>
      </c>
      <c r="F5" s="13" t="s">
        <v>42</v>
      </c>
      <c r="G5" s="13" t="s">
        <v>78</v>
      </c>
      <c r="H5" s="13" t="s">
        <v>43</v>
      </c>
      <c r="I5" s="25" t="s">
        <v>44</v>
      </c>
      <c r="J5" s="16" t="s">
        <v>81</v>
      </c>
      <c r="K5" s="17">
        <v>4</v>
      </c>
      <c r="L5" s="17">
        <v>4</v>
      </c>
      <c r="M5" s="18">
        <f>K5*L5</f>
        <v>16</v>
      </c>
      <c r="N5" s="19" t="str">
        <f>IF(M5&lt;3,"ÇOK DÜŞÜK",IF(M5&lt;6,"DÜŞÜK",IF(M5&lt;12,"ORTA",IF(M5&lt;20," YÜKSEK",IF(M5&lt;26,"ÇOK YÜKSEK")))))</f>
        <v xml:space="preserve"> YÜKSEK</v>
      </c>
      <c r="O5" s="20" t="s">
        <v>45</v>
      </c>
      <c r="P5" s="21" t="s">
        <v>46</v>
      </c>
      <c r="Q5" s="18" t="b">
        <v>0</v>
      </c>
      <c r="R5" s="22" t="s">
        <v>84</v>
      </c>
      <c r="S5" s="18">
        <f>M5*Q5</f>
        <v>0</v>
      </c>
      <c r="T5" s="23" t="str">
        <f>IF(S5&lt;3,"ÇOK DÜŞÜK",IF(S5&lt;6,"DÜŞÜK",IF(S5&lt;12,"ORTA",IF(S5&lt;20," YÜKSEK",IF(S5&lt;26,"ÇOK YÜKSEK")))))</f>
        <v>ÇOK DÜŞÜK</v>
      </c>
      <c r="U5" s="12" t="s">
        <v>86</v>
      </c>
      <c r="V5" s="13" t="s">
        <v>47</v>
      </c>
      <c r="W5" s="13" t="s">
        <v>89</v>
      </c>
      <c r="X5" s="14" t="s">
        <v>90</v>
      </c>
      <c r="Y5" s="14" t="s">
        <v>91</v>
      </c>
      <c r="Z5" s="13" t="s">
        <v>48</v>
      </c>
      <c r="AA5" s="13" t="s">
        <v>48</v>
      </c>
      <c r="AB5" s="13" t="s">
        <v>48</v>
      </c>
      <c r="AC5" s="13"/>
      <c r="AD5" s="24"/>
      <c r="AE5" s="24"/>
      <c r="AF5" s="13" t="s">
        <v>39</v>
      </c>
    </row>
    <row r="6" spans="1:32" ht="41.4" x14ac:dyDescent="0.3">
      <c r="A6" s="12">
        <v>2</v>
      </c>
      <c r="B6" s="25" t="s">
        <v>49</v>
      </c>
      <c r="C6" s="26" t="s">
        <v>50</v>
      </c>
      <c r="D6" s="27" t="s">
        <v>73</v>
      </c>
      <c r="E6" s="13" t="s">
        <v>74</v>
      </c>
      <c r="F6" s="13" t="s">
        <v>42</v>
      </c>
      <c r="G6" s="13" t="s">
        <v>78</v>
      </c>
      <c r="H6" s="25" t="s">
        <v>51</v>
      </c>
      <c r="I6" s="13" t="s">
        <v>52</v>
      </c>
      <c r="J6" s="16" t="s">
        <v>81</v>
      </c>
      <c r="K6" s="17">
        <v>4</v>
      </c>
      <c r="L6" s="17">
        <v>4</v>
      </c>
      <c r="M6" s="18">
        <f t="shared" ref="M6:M23" si="0">K6*L6</f>
        <v>16</v>
      </c>
      <c r="N6" s="19" t="str">
        <f t="shared" ref="N6:N23" si="1">IF(M6&lt;3,"ÇOK DÜŞÜK",IF(M6&lt;6,"DÜŞÜK",IF(M6&lt;12,"ORTA",IF(M6&lt;20," YÜKSEK",IF(M6&lt;26,"ÇOK YÜKSEK")))))</f>
        <v xml:space="preserve"> YÜKSEK</v>
      </c>
      <c r="O6" s="28" t="s">
        <v>53</v>
      </c>
      <c r="P6" s="21" t="s">
        <v>46</v>
      </c>
      <c r="Q6" s="18">
        <f t="shared" ref="Q6:Q23" si="2">IF(P6="Yeterli",0.1,IF(P6="Zayıf",0.8, IF(P6="Kısmen Yeterli", 0.4, IF(P6="Yeterli Değil",1))))</f>
        <v>0.4</v>
      </c>
      <c r="R6" s="22" t="s">
        <v>85</v>
      </c>
      <c r="S6" s="18">
        <f t="shared" ref="S6:S23" si="3">M6*Q6</f>
        <v>6.4</v>
      </c>
      <c r="T6" s="23" t="str">
        <f t="shared" ref="T6:T23" si="4">IF(S6&lt;3,"ÇOK DÜŞÜK",IF(S6&lt;6,"DÜŞÜK",IF(S6&lt;12,"ORTA",IF(S6&lt;20," YÜKSEK",IF(S6&lt;26,"ÇOK YÜKSEK")))))</f>
        <v>ORTA</v>
      </c>
      <c r="U6" s="12" t="s">
        <v>87</v>
      </c>
      <c r="V6" s="25" t="s">
        <v>54</v>
      </c>
      <c r="W6" s="13" t="s">
        <v>89</v>
      </c>
      <c r="X6" s="26" t="s">
        <v>90</v>
      </c>
      <c r="Y6" s="26" t="s">
        <v>91</v>
      </c>
      <c r="Z6" s="13" t="s">
        <v>48</v>
      </c>
      <c r="AA6" s="13" t="s">
        <v>48</v>
      </c>
      <c r="AB6" s="13" t="s">
        <v>48</v>
      </c>
      <c r="AC6" s="25"/>
      <c r="AD6" s="24"/>
      <c r="AE6" s="24"/>
      <c r="AF6" s="13" t="s">
        <v>39</v>
      </c>
    </row>
    <row r="7" spans="1:32" ht="41.4" x14ac:dyDescent="0.3">
      <c r="A7" s="12">
        <v>3</v>
      </c>
      <c r="B7" s="13" t="s">
        <v>55</v>
      </c>
      <c r="C7" s="14" t="s">
        <v>56</v>
      </c>
      <c r="D7" s="15" t="s">
        <v>73</v>
      </c>
      <c r="E7" s="13" t="s">
        <v>75</v>
      </c>
      <c r="F7" s="13" t="s">
        <v>57</v>
      </c>
      <c r="G7" s="13" t="s">
        <v>79</v>
      </c>
      <c r="H7" s="13" t="s">
        <v>58</v>
      </c>
      <c r="I7" s="25" t="s">
        <v>59</v>
      </c>
      <c r="J7" s="16" t="s">
        <v>81</v>
      </c>
      <c r="K7" s="17">
        <v>4</v>
      </c>
      <c r="L7" s="17">
        <v>5</v>
      </c>
      <c r="M7" s="18">
        <f t="shared" si="0"/>
        <v>20</v>
      </c>
      <c r="N7" s="19" t="str">
        <f t="shared" si="1"/>
        <v>ÇOK YÜKSEK</v>
      </c>
      <c r="O7" s="20" t="s">
        <v>60</v>
      </c>
      <c r="P7" s="21" t="s">
        <v>83</v>
      </c>
      <c r="Q7" s="18">
        <f t="shared" si="2"/>
        <v>1</v>
      </c>
      <c r="R7" s="22" t="s">
        <v>84</v>
      </c>
      <c r="S7" s="18">
        <f t="shared" si="3"/>
        <v>20</v>
      </c>
      <c r="T7" s="19" t="str">
        <f t="shared" si="4"/>
        <v>ÇOK YÜKSEK</v>
      </c>
      <c r="U7" s="12" t="s">
        <v>87</v>
      </c>
      <c r="V7" s="13" t="s">
        <v>61</v>
      </c>
      <c r="W7" s="13" t="s">
        <v>89</v>
      </c>
      <c r="X7" s="14" t="s">
        <v>90</v>
      </c>
      <c r="Y7" s="14" t="s">
        <v>91</v>
      </c>
      <c r="Z7" s="13" t="s">
        <v>48</v>
      </c>
      <c r="AA7" s="13" t="s">
        <v>48</v>
      </c>
      <c r="AB7" s="13" t="s">
        <v>48</v>
      </c>
      <c r="AC7" s="13"/>
      <c r="AD7" s="24"/>
      <c r="AE7" s="24"/>
      <c r="AF7" s="13" t="s">
        <v>39</v>
      </c>
    </row>
    <row r="8" spans="1:32" ht="41.4" x14ac:dyDescent="0.3">
      <c r="A8" s="12">
        <v>4</v>
      </c>
      <c r="B8" s="25" t="s">
        <v>62</v>
      </c>
      <c r="C8" s="26" t="s">
        <v>63</v>
      </c>
      <c r="D8" s="27" t="s">
        <v>73</v>
      </c>
      <c r="E8" s="13" t="s">
        <v>75</v>
      </c>
      <c r="F8" s="13" t="s">
        <v>64</v>
      </c>
      <c r="G8" s="13" t="s">
        <v>80</v>
      </c>
      <c r="H8" s="25" t="s">
        <v>65</v>
      </c>
      <c r="I8" s="13" t="s">
        <v>66</v>
      </c>
      <c r="J8" s="16" t="s">
        <v>81</v>
      </c>
      <c r="K8" s="17">
        <v>3</v>
      </c>
      <c r="L8" s="17">
        <v>5</v>
      </c>
      <c r="M8" s="18">
        <f t="shared" si="0"/>
        <v>15</v>
      </c>
      <c r="N8" s="19" t="str">
        <f t="shared" si="1"/>
        <v xml:space="preserve"> YÜKSEK</v>
      </c>
      <c r="O8" s="28" t="s">
        <v>67</v>
      </c>
      <c r="P8" s="21" t="s">
        <v>46</v>
      </c>
      <c r="Q8" s="18">
        <f t="shared" si="2"/>
        <v>0.4</v>
      </c>
      <c r="R8" s="22" t="s">
        <v>84</v>
      </c>
      <c r="S8" s="18">
        <f t="shared" si="3"/>
        <v>6</v>
      </c>
      <c r="T8" s="23" t="str">
        <f t="shared" si="4"/>
        <v>ORTA</v>
      </c>
      <c r="U8" s="12" t="s">
        <v>87</v>
      </c>
      <c r="V8" s="25" t="s">
        <v>68</v>
      </c>
      <c r="W8" s="13" t="s">
        <v>89</v>
      </c>
      <c r="X8" s="26" t="s">
        <v>90</v>
      </c>
      <c r="Y8" s="26" t="s">
        <v>91</v>
      </c>
      <c r="Z8" s="13" t="s">
        <v>48</v>
      </c>
      <c r="AA8" s="13" t="s">
        <v>48</v>
      </c>
      <c r="AB8" s="13" t="s">
        <v>48</v>
      </c>
      <c r="AC8" s="25"/>
      <c r="AD8" s="24"/>
      <c r="AE8" s="24"/>
      <c r="AF8" s="13" t="s">
        <v>39</v>
      </c>
    </row>
    <row r="9" spans="1:32" ht="41.4" x14ac:dyDescent="0.3">
      <c r="A9" s="12">
        <v>5</v>
      </c>
      <c r="B9" s="13" t="s">
        <v>69</v>
      </c>
      <c r="C9" s="14" t="s">
        <v>70</v>
      </c>
      <c r="D9" s="15" t="s">
        <v>73</v>
      </c>
      <c r="E9" s="13" t="s">
        <v>76</v>
      </c>
      <c r="F9" s="13" t="s">
        <v>42</v>
      </c>
      <c r="G9" s="13" t="s">
        <v>78</v>
      </c>
      <c r="H9" s="13" t="s">
        <v>71</v>
      </c>
      <c r="I9" s="25" t="s">
        <v>72</v>
      </c>
      <c r="J9" s="16" t="s">
        <v>81</v>
      </c>
      <c r="K9" s="17">
        <v>4</v>
      </c>
      <c r="L9" s="17">
        <v>3</v>
      </c>
      <c r="M9" s="18">
        <f t="shared" si="0"/>
        <v>12</v>
      </c>
      <c r="N9" s="19" t="str">
        <f t="shared" si="1"/>
        <v xml:space="preserve"> YÜKSEK</v>
      </c>
      <c r="O9" s="20" t="s">
        <v>82</v>
      </c>
      <c r="P9" s="21" t="s">
        <v>46</v>
      </c>
      <c r="Q9" s="18">
        <f t="shared" si="2"/>
        <v>0.4</v>
      </c>
      <c r="R9" s="22" t="s">
        <v>85</v>
      </c>
      <c r="S9" s="18">
        <f t="shared" si="3"/>
        <v>4.8000000000000007</v>
      </c>
      <c r="T9" s="19" t="str">
        <f t="shared" si="4"/>
        <v>DÜŞÜK</v>
      </c>
      <c r="U9" s="12" t="s">
        <v>86</v>
      </c>
      <c r="V9" s="13" t="s">
        <v>88</v>
      </c>
      <c r="W9" s="13" t="s">
        <v>89</v>
      </c>
      <c r="X9" s="14" t="s">
        <v>90</v>
      </c>
      <c r="Y9" s="14" t="s">
        <v>91</v>
      </c>
      <c r="Z9" s="13" t="s">
        <v>48</v>
      </c>
      <c r="AA9" s="13" t="s">
        <v>48</v>
      </c>
      <c r="AB9" s="13" t="s">
        <v>48</v>
      </c>
      <c r="AC9" s="13"/>
      <c r="AD9" s="24"/>
      <c r="AE9" s="24"/>
      <c r="AF9" s="13" t="s">
        <v>39</v>
      </c>
    </row>
    <row r="10" spans="1:32" ht="55.2" x14ac:dyDescent="0.3">
      <c r="A10" s="12">
        <v>6</v>
      </c>
      <c r="B10" s="25" t="s">
        <v>92</v>
      </c>
      <c r="C10" s="26" t="s">
        <v>106</v>
      </c>
      <c r="D10" s="27" t="s">
        <v>73</v>
      </c>
      <c r="E10" s="13" t="s">
        <v>74</v>
      </c>
      <c r="F10" s="13" t="s">
        <v>57</v>
      </c>
      <c r="G10" s="13" t="s">
        <v>79</v>
      </c>
      <c r="H10" s="25" t="s">
        <v>120</v>
      </c>
      <c r="I10" s="25" t="s">
        <v>134</v>
      </c>
      <c r="J10" s="16" t="s">
        <v>81</v>
      </c>
      <c r="K10" s="17">
        <v>3</v>
      </c>
      <c r="L10" s="17">
        <v>4</v>
      </c>
      <c r="M10" s="18">
        <f t="shared" si="0"/>
        <v>12</v>
      </c>
      <c r="N10" s="19" t="str">
        <f t="shared" si="1"/>
        <v xml:space="preserve"> YÜKSEK</v>
      </c>
      <c r="O10" s="28" t="s">
        <v>148</v>
      </c>
      <c r="P10" s="21" t="s">
        <v>83</v>
      </c>
      <c r="Q10" s="18">
        <f t="shared" si="2"/>
        <v>1</v>
      </c>
      <c r="R10" s="22" t="s">
        <v>84</v>
      </c>
      <c r="S10" s="18">
        <f t="shared" si="3"/>
        <v>12</v>
      </c>
      <c r="T10" s="23" t="str">
        <f t="shared" si="4"/>
        <v xml:space="preserve"> YÜKSEK</v>
      </c>
      <c r="U10" s="12" t="s">
        <v>87</v>
      </c>
      <c r="V10" s="25" t="s">
        <v>162</v>
      </c>
      <c r="W10" s="13" t="s">
        <v>89</v>
      </c>
      <c r="X10" s="26" t="s">
        <v>90</v>
      </c>
      <c r="Y10" s="26" t="s">
        <v>91</v>
      </c>
      <c r="Z10" s="13" t="s">
        <v>48</v>
      </c>
      <c r="AA10" s="13" t="s">
        <v>48</v>
      </c>
      <c r="AB10" s="13" t="s">
        <v>48</v>
      </c>
      <c r="AC10" s="25"/>
      <c r="AD10" s="24"/>
      <c r="AE10" s="24"/>
      <c r="AF10" s="13" t="s">
        <v>39</v>
      </c>
    </row>
    <row r="11" spans="1:32" ht="41.4" x14ac:dyDescent="0.3">
      <c r="A11" s="12">
        <v>7</v>
      </c>
      <c r="B11" s="13" t="s">
        <v>93</v>
      </c>
      <c r="C11" s="14" t="s">
        <v>107</v>
      </c>
      <c r="D11" s="15" t="s">
        <v>73</v>
      </c>
      <c r="E11" s="13" t="s">
        <v>176</v>
      </c>
      <c r="F11" s="13" t="s">
        <v>57</v>
      </c>
      <c r="G11" s="13" t="s">
        <v>78</v>
      </c>
      <c r="H11" s="13" t="s">
        <v>121</v>
      </c>
      <c r="I11" s="13" t="s">
        <v>135</v>
      </c>
      <c r="J11" s="16" t="s">
        <v>81</v>
      </c>
      <c r="K11" s="17">
        <v>3</v>
      </c>
      <c r="L11" s="17">
        <v>4</v>
      </c>
      <c r="M11" s="18">
        <f t="shared" si="0"/>
        <v>12</v>
      </c>
      <c r="N11" s="19" t="str">
        <f t="shared" si="1"/>
        <v xml:space="preserve"> YÜKSEK</v>
      </c>
      <c r="O11" s="20" t="s">
        <v>149</v>
      </c>
      <c r="P11" s="21" t="s">
        <v>83</v>
      </c>
      <c r="Q11" s="18">
        <f t="shared" si="2"/>
        <v>1</v>
      </c>
      <c r="R11" s="22" t="s">
        <v>85</v>
      </c>
      <c r="S11" s="18">
        <f t="shared" si="3"/>
        <v>12</v>
      </c>
      <c r="T11" s="19" t="str">
        <f t="shared" si="4"/>
        <v xml:space="preserve"> YÜKSEK</v>
      </c>
      <c r="U11" s="12" t="s">
        <v>87</v>
      </c>
      <c r="V11" s="13" t="s">
        <v>163</v>
      </c>
      <c r="W11" s="13" t="s">
        <v>89</v>
      </c>
      <c r="X11" s="14" t="s">
        <v>90</v>
      </c>
      <c r="Y11" s="14" t="s">
        <v>91</v>
      </c>
      <c r="Z11" s="13" t="s">
        <v>48</v>
      </c>
      <c r="AA11" s="13" t="s">
        <v>48</v>
      </c>
      <c r="AB11" s="13" t="s">
        <v>48</v>
      </c>
      <c r="AC11" s="13"/>
      <c r="AD11" s="24"/>
      <c r="AE11" s="24"/>
      <c r="AF11" s="13" t="s">
        <v>39</v>
      </c>
    </row>
    <row r="12" spans="1:32" ht="41.4" x14ac:dyDescent="0.3">
      <c r="A12" s="12">
        <v>8</v>
      </c>
      <c r="B12" s="25" t="s">
        <v>94</v>
      </c>
      <c r="C12" s="26" t="s">
        <v>108</v>
      </c>
      <c r="D12" s="27" t="s">
        <v>73</v>
      </c>
      <c r="E12" s="13" t="s">
        <v>176</v>
      </c>
      <c r="F12" s="13" t="s">
        <v>57</v>
      </c>
      <c r="G12" s="13" t="s">
        <v>78</v>
      </c>
      <c r="H12" s="25" t="s">
        <v>122</v>
      </c>
      <c r="I12" s="25" t="s">
        <v>136</v>
      </c>
      <c r="J12" s="16" t="s">
        <v>81</v>
      </c>
      <c r="K12" s="17">
        <v>3</v>
      </c>
      <c r="L12" s="17">
        <v>4</v>
      </c>
      <c r="M12" s="18">
        <f t="shared" si="0"/>
        <v>12</v>
      </c>
      <c r="N12" s="19" t="str">
        <f t="shared" si="1"/>
        <v xml:space="preserve"> YÜKSEK</v>
      </c>
      <c r="O12" s="28" t="s">
        <v>150</v>
      </c>
      <c r="P12" s="21" t="s">
        <v>83</v>
      </c>
      <c r="Q12" s="18">
        <f t="shared" si="2"/>
        <v>1</v>
      </c>
      <c r="R12" s="22" t="s">
        <v>85</v>
      </c>
      <c r="S12" s="18">
        <f t="shared" si="3"/>
        <v>12</v>
      </c>
      <c r="T12" s="23" t="str">
        <f t="shared" si="4"/>
        <v xml:space="preserve"> YÜKSEK</v>
      </c>
      <c r="U12" s="12" t="s">
        <v>87</v>
      </c>
      <c r="V12" s="25" t="s">
        <v>164</v>
      </c>
      <c r="W12" s="13" t="s">
        <v>89</v>
      </c>
      <c r="X12" s="26" t="s">
        <v>90</v>
      </c>
      <c r="Y12" s="26" t="s">
        <v>91</v>
      </c>
      <c r="Z12" s="13" t="s">
        <v>48</v>
      </c>
      <c r="AA12" s="13" t="s">
        <v>48</v>
      </c>
      <c r="AB12" s="13" t="s">
        <v>48</v>
      </c>
      <c r="AC12" s="25"/>
      <c r="AD12" s="24"/>
      <c r="AE12" s="24"/>
      <c r="AF12" s="13" t="s">
        <v>39</v>
      </c>
    </row>
    <row r="13" spans="1:32" ht="55.2" x14ac:dyDescent="0.3">
      <c r="A13" s="12">
        <v>9</v>
      </c>
      <c r="B13" s="13" t="s">
        <v>95</v>
      </c>
      <c r="C13" s="14" t="s">
        <v>109</v>
      </c>
      <c r="D13" s="15" t="s">
        <v>73</v>
      </c>
      <c r="E13" s="13" t="s">
        <v>74</v>
      </c>
      <c r="F13" s="13" t="s">
        <v>64</v>
      </c>
      <c r="G13" s="13" t="s">
        <v>177</v>
      </c>
      <c r="H13" s="13" t="s">
        <v>123</v>
      </c>
      <c r="I13" s="13" t="s">
        <v>137</v>
      </c>
      <c r="J13" s="16" t="s">
        <v>81</v>
      </c>
      <c r="K13" s="17">
        <v>3</v>
      </c>
      <c r="L13" s="17">
        <v>3</v>
      </c>
      <c r="M13" s="18">
        <f t="shared" si="0"/>
        <v>9</v>
      </c>
      <c r="N13" s="19" t="str">
        <f t="shared" si="1"/>
        <v>ORTA</v>
      </c>
      <c r="O13" s="20" t="s">
        <v>151</v>
      </c>
      <c r="P13" s="21" t="s">
        <v>179</v>
      </c>
      <c r="Q13" s="18">
        <f t="shared" si="2"/>
        <v>0.1</v>
      </c>
      <c r="R13" s="22" t="s">
        <v>85</v>
      </c>
      <c r="S13" s="18">
        <f t="shared" si="3"/>
        <v>0.9</v>
      </c>
      <c r="T13" s="19" t="str">
        <f t="shared" si="4"/>
        <v>ÇOK DÜŞÜK</v>
      </c>
      <c r="U13" s="12" t="s">
        <v>86</v>
      </c>
      <c r="V13" s="13" t="s">
        <v>165</v>
      </c>
      <c r="W13" s="13" t="s">
        <v>89</v>
      </c>
      <c r="X13" s="14" t="s">
        <v>90</v>
      </c>
      <c r="Y13" s="14" t="s">
        <v>91</v>
      </c>
      <c r="Z13" s="13" t="s">
        <v>48</v>
      </c>
      <c r="AA13" s="13" t="s">
        <v>48</v>
      </c>
      <c r="AB13" s="13" t="s">
        <v>48</v>
      </c>
      <c r="AC13" s="13"/>
      <c r="AD13" s="24"/>
      <c r="AE13" s="24"/>
      <c r="AF13" s="13" t="s">
        <v>39</v>
      </c>
    </row>
    <row r="14" spans="1:32" ht="41.4" x14ac:dyDescent="0.3">
      <c r="A14" s="12">
        <v>10</v>
      </c>
      <c r="B14" s="25" t="s">
        <v>96</v>
      </c>
      <c r="C14" s="26" t="s">
        <v>110</v>
      </c>
      <c r="D14" s="27" t="s">
        <v>73</v>
      </c>
      <c r="E14" s="13" t="s">
        <v>76</v>
      </c>
      <c r="F14" s="13" t="s">
        <v>64</v>
      </c>
      <c r="G14" s="13" t="s">
        <v>177</v>
      </c>
      <c r="H14" s="25" t="s">
        <v>124</v>
      </c>
      <c r="I14" s="25" t="s">
        <v>138</v>
      </c>
      <c r="J14" s="16" t="s">
        <v>81</v>
      </c>
      <c r="K14" s="17">
        <v>3</v>
      </c>
      <c r="L14" s="17">
        <v>4</v>
      </c>
      <c r="M14" s="18">
        <f t="shared" si="0"/>
        <v>12</v>
      </c>
      <c r="N14" s="19" t="str">
        <f t="shared" si="1"/>
        <v xml:space="preserve"> YÜKSEK</v>
      </c>
      <c r="O14" s="28" t="s">
        <v>152</v>
      </c>
      <c r="P14" s="21" t="s">
        <v>179</v>
      </c>
      <c r="Q14" s="18">
        <f t="shared" si="2"/>
        <v>0.1</v>
      </c>
      <c r="R14" s="22" t="s">
        <v>84</v>
      </c>
      <c r="S14" s="18">
        <f t="shared" si="3"/>
        <v>1.2000000000000002</v>
      </c>
      <c r="T14" s="23" t="str">
        <f t="shared" si="4"/>
        <v>ÇOK DÜŞÜK</v>
      </c>
      <c r="U14" s="12" t="s">
        <v>86</v>
      </c>
      <c r="V14" s="25" t="s">
        <v>166</v>
      </c>
      <c r="W14" s="13" t="s">
        <v>89</v>
      </c>
      <c r="X14" s="26" t="s">
        <v>90</v>
      </c>
      <c r="Y14" s="26" t="s">
        <v>91</v>
      </c>
      <c r="Z14" s="13" t="s">
        <v>48</v>
      </c>
      <c r="AA14" s="13" t="s">
        <v>48</v>
      </c>
      <c r="AB14" s="13" t="s">
        <v>48</v>
      </c>
      <c r="AC14" s="25"/>
      <c r="AD14" s="24"/>
      <c r="AE14" s="24"/>
      <c r="AF14" s="13" t="s">
        <v>39</v>
      </c>
    </row>
    <row r="15" spans="1:32" ht="69" x14ac:dyDescent="0.3">
      <c r="A15" s="12">
        <v>11</v>
      </c>
      <c r="B15" s="25" t="s">
        <v>97</v>
      </c>
      <c r="C15" s="26" t="s">
        <v>111</v>
      </c>
      <c r="D15" s="15" t="s">
        <v>73</v>
      </c>
      <c r="E15" s="13" t="s">
        <v>75</v>
      </c>
      <c r="F15" s="13" t="s">
        <v>64</v>
      </c>
      <c r="G15" s="13" t="s">
        <v>79</v>
      </c>
      <c r="H15" s="25" t="s">
        <v>125</v>
      </c>
      <c r="I15" s="25" t="s">
        <v>139</v>
      </c>
      <c r="J15" s="16" t="s">
        <v>81</v>
      </c>
      <c r="K15" s="17">
        <v>3</v>
      </c>
      <c r="L15" s="17">
        <v>5</v>
      </c>
      <c r="M15" s="18">
        <f t="shared" si="0"/>
        <v>15</v>
      </c>
      <c r="N15" s="19" t="str">
        <f t="shared" si="1"/>
        <v xml:space="preserve"> YÜKSEK</v>
      </c>
      <c r="O15" s="28" t="s">
        <v>153</v>
      </c>
      <c r="P15" s="21" t="s">
        <v>179</v>
      </c>
      <c r="Q15" s="18">
        <f t="shared" si="2"/>
        <v>0.1</v>
      </c>
      <c r="R15" s="22" t="s">
        <v>85</v>
      </c>
      <c r="S15" s="18">
        <f t="shared" si="3"/>
        <v>1.5</v>
      </c>
      <c r="T15" s="23" t="str">
        <f t="shared" si="4"/>
        <v>ÇOK DÜŞÜK</v>
      </c>
      <c r="U15" s="12" t="s">
        <v>86</v>
      </c>
      <c r="V15" s="25" t="s">
        <v>167</v>
      </c>
      <c r="W15" s="13" t="s">
        <v>89</v>
      </c>
      <c r="X15" s="14" t="s">
        <v>90</v>
      </c>
      <c r="Y15" s="14" t="s">
        <v>91</v>
      </c>
      <c r="Z15" s="13" t="s">
        <v>48</v>
      </c>
      <c r="AA15" s="13" t="s">
        <v>48</v>
      </c>
      <c r="AB15" s="13" t="s">
        <v>48</v>
      </c>
      <c r="AC15" s="25"/>
      <c r="AD15" s="24"/>
      <c r="AE15" s="24"/>
      <c r="AF15" s="13" t="s">
        <v>39</v>
      </c>
    </row>
    <row r="16" spans="1:32" ht="55.2" x14ac:dyDescent="0.3">
      <c r="A16" s="12">
        <v>12</v>
      </c>
      <c r="B16" s="25" t="s">
        <v>98</v>
      </c>
      <c r="C16" s="26" t="s">
        <v>112</v>
      </c>
      <c r="D16" s="27" t="s">
        <v>73</v>
      </c>
      <c r="E16" s="13" t="s">
        <v>75</v>
      </c>
      <c r="F16" s="13" t="s">
        <v>64</v>
      </c>
      <c r="G16" s="13" t="s">
        <v>78</v>
      </c>
      <c r="H16" s="25" t="s">
        <v>126</v>
      </c>
      <c r="I16" s="25" t="s">
        <v>140</v>
      </c>
      <c r="J16" s="16" t="s">
        <v>81</v>
      </c>
      <c r="K16" s="17">
        <v>3</v>
      </c>
      <c r="L16" s="17">
        <v>4</v>
      </c>
      <c r="M16" s="18">
        <f t="shared" si="0"/>
        <v>12</v>
      </c>
      <c r="N16" s="19" t="str">
        <f t="shared" si="1"/>
        <v xml:space="preserve"> YÜKSEK</v>
      </c>
      <c r="O16" s="28" t="s">
        <v>154</v>
      </c>
      <c r="P16" s="21" t="s">
        <v>179</v>
      </c>
      <c r="Q16" s="18">
        <f t="shared" si="2"/>
        <v>0.1</v>
      </c>
      <c r="R16" s="22" t="s">
        <v>85</v>
      </c>
      <c r="S16" s="18">
        <f t="shared" si="3"/>
        <v>1.2000000000000002</v>
      </c>
      <c r="T16" s="23" t="str">
        <f t="shared" si="4"/>
        <v>ÇOK DÜŞÜK</v>
      </c>
      <c r="U16" s="12" t="s">
        <v>86</v>
      </c>
      <c r="V16" s="25" t="s">
        <v>168</v>
      </c>
      <c r="W16" s="13" t="s">
        <v>89</v>
      </c>
      <c r="X16" s="26" t="s">
        <v>90</v>
      </c>
      <c r="Y16" s="26" t="s">
        <v>91</v>
      </c>
      <c r="Z16" s="13" t="s">
        <v>48</v>
      </c>
      <c r="AA16" s="13" t="s">
        <v>48</v>
      </c>
      <c r="AB16" s="13" t="s">
        <v>48</v>
      </c>
      <c r="AC16" s="25"/>
      <c r="AD16" s="24"/>
      <c r="AE16" s="24"/>
      <c r="AF16" s="13" t="s">
        <v>39</v>
      </c>
    </row>
    <row r="17" spans="1:32" ht="55.2" x14ac:dyDescent="0.3">
      <c r="A17" s="12">
        <v>13</v>
      </c>
      <c r="B17" s="25" t="s">
        <v>99</v>
      </c>
      <c r="C17" s="26" t="s">
        <v>113</v>
      </c>
      <c r="D17" s="27" t="s">
        <v>73</v>
      </c>
      <c r="E17" s="13" t="s">
        <v>75</v>
      </c>
      <c r="F17" s="13" t="s">
        <v>64</v>
      </c>
      <c r="G17" s="13" t="s">
        <v>79</v>
      </c>
      <c r="H17" s="25" t="s">
        <v>127</v>
      </c>
      <c r="I17" s="25" t="s">
        <v>141</v>
      </c>
      <c r="J17" s="16" t="s">
        <v>81</v>
      </c>
      <c r="K17" s="17">
        <v>3</v>
      </c>
      <c r="L17" s="17">
        <v>4</v>
      </c>
      <c r="M17" s="18">
        <f t="shared" si="0"/>
        <v>12</v>
      </c>
      <c r="N17" s="19" t="str">
        <f t="shared" si="1"/>
        <v xml:space="preserve"> YÜKSEK</v>
      </c>
      <c r="O17" s="28" t="s">
        <v>155</v>
      </c>
      <c r="P17" s="21" t="s">
        <v>179</v>
      </c>
      <c r="Q17" s="18">
        <f t="shared" si="2"/>
        <v>0.1</v>
      </c>
      <c r="R17" s="22" t="s">
        <v>84</v>
      </c>
      <c r="S17" s="18">
        <f t="shared" si="3"/>
        <v>1.2000000000000002</v>
      </c>
      <c r="T17" s="23" t="str">
        <f t="shared" si="4"/>
        <v>ÇOK DÜŞÜK</v>
      </c>
      <c r="U17" s="12" t="s">
        <v>86</v>
      </c>
      <c r="V17" s="25" t="s">
        <v>169</v>
      </c>
      <c r="W17" s="13" t="s">
        <v>89</v>
      </c>
      <c r="X17" s="26" t="s">
        <v>90</v>
      </c>
      <c r="Y17" s="26" t="s">
        <v>91</v>
      </c>
      <c r="Z17" s="13" t="s">
        <v>48</v>
      </c>
      <c r="AA17" s="13" t="s">
        <v>48</v>
      </c>
      <c r="AB17" s="13" t="s">
        <v>48</v>
      </c>
      <c r="AC17" s="25"/>
      <c r="AD17" s="24"/>
      <c r="AE17" s="24"/>
      <c r="AF17" s="13" t="s">
        <v>39</v>
      </c>
    </row>
    <row r="18" spans="1:32" ht="55.2" x14ac:dyDescent="0.3">
      <c r="A18" s="12">
        <v>14</v>
      </c>
      <c r="B18" s="25" t="s">
        <v>100</v>
      </c>
      <c r="C18" s="26" t="s">
        <v>114</v>
      </c>
      <c r="D18" s="15" t="s">
        <v>73</v>
      </c>
      <c r="E18" s="13" t="s">
        <v>176</v>
      </c>
      <c r="F18" s="13" t="s">
        <v>57</v>
      </c>
      <c r="G18" s="13" t="s">
        <v>78</v>
      </c>
      <c r="H18" s="25" t="s">
        <v>128</v>
      </c>
      <c r="I18" s="25" t="s">
        <v>142</v>
      </c>
      <c r="J18" s="16" t="s">
        <v>81</v>
      </c>
      <c r="K18" s="17">
        <v>3</v>
      </c>
      <c r="L18" s="17">
        <v>4</v>
      </c>
      <c r="M18" s="18">
        <f t="shared" si="0"/>
        <v>12</v>
      </c>
      <c r="N18" s="19" t="str">
        <f t="shared" si="1"/>
        <v xml:space="preserve"> YÜKSEK</v>
      </c>
      <c r="O18" s="28" t="s">
        <v>156</v>
      </c>
      <c r="P18" s="21" t="s">
        <v>83</v>
      </c>
      <c r="Q18" s="18">
        <f t="shared" si="2"/>
        <v>1</v>
      </c>
      <c r="R18" s="22" t="s">
        <v>85</v>
      </c>
      <c r="S18" s="18">
        <f t="shared" si="3"/>
        <v>12</v>
      </c>
      <c r="T18" s="23" t="str">
        <f t="shared" si="4"/>
        <v xml:space="preserve"> YÜKSEK</v>
      </c>
      <c r="U18" s="12" t="s">
        <v>87</v>
      </c>
      <c r="V18" s="25" t="s">
        <v>170</v>
      </c>
      <c r="W18" s="13" t="s">
        <v>89</v>
      </c>
      <c r="X18" s="14" t="s">
        <v>90</v>
      </c>
      <c r="Y18" s="14" t="s">
        <v>91</v>
      </c>
      <c r="Z18" s="13" t="s">
        <v>48</v>
      </c>
      <c r="AA18" s="13" t="s">
        <v>48</v>
      </c>
      <c r="AB18" s="13" t="s">
        <v>48</v>
      </c>
      <c r="AC18" s="25"/>
      <c r="AD18" s="24"/>
      <c r="AE18" s="24"/>
      <c r="AF18" s="13" t="s">
        <v>39</v>
      </c>
    </row>
    <row r="19" spans="1:32" ht="55.2" x14ac:dyDescent="0.3">
      <c r="A19" s="12">
        <v>15</v>
      </c>
      <c r="B19" s="25" t="s">
        <v>101</v>
      </c>
      <c r="C19" s="26" t="s">
        <v>115</v>
      </c>
      <c r="D19" s="27" t="s">
        <v>73</v>
      </c>
      <c r="E19" s="13" t="s">
        <v>75</v>
      </c>
      <c r="F19" s="13" t="s">
        <v>42</v>
      </c>
      <c r="G19" s="13" t="s">
        <v>77</v>
      </c>
      <c r="H19" s="25" t="s">
        <v>129</v>
      </c>
      <c r="I19" s="25" t="s">
        <v>143</v>
      </c>
      <c r="J19" s="16" t="s">
        <v>81</v>
      </c>
      <c r="K19" s="17">
        <v>3</v>
      </c>
      <c r="L19" s="17">
        <v>4</v>
      </c>
      <c r="M19" s="18">
        <f t="shared" si="0"/>
        <v>12</v>
      </c>
      <c r="N19" s="19" t="str">
        <f t="shared" si="1"/>
        <v xml:space="preserve"> YÜKSEK</v>
      </c>
      <c r="O19" s="28" t="s">
        <v>157</v>
      </c>
      <c r="P19" s="21" t="s">
        <v>46</v>
      </c>
      <c r="Q19" s="18">
        <f t="shared" si="2"/>
        <v>0.4</v>
      </c>
      <c r="R19" s="22" t="s">
        <v>85</v>
      </c>
      <c r="S19" s="18">
        <f t="shared" si="3"/>
        <v>4.8000000000000007</v>
      </c>
      <c r="T19" s="23" t="str">
        <f t="shared" si="4"/>
        <v>DÜŞÜK</v>
      </c>
      <c r="U19" s="12" t="s">
        <v>86</v>
      </c>
      <c r="V19" s="25" t="s">
        <v>171</v>
      </c>
      <c r="W19" s="13" t="s">
        <v>89</v>
      </c>
      <c r="X19" s="26" t="s">
        <v>90</v>
      </c>
      <c r="Y19" s="26" t="s">
        <v>91</v>
      </c>
      <c r="Z19" s="13" t="s">
        <v>48</v>
      </c>
      <c r="AA19" s="13" t="s">
        <v>48</v>
      </c>
      <c r="AB19" s="13" t="s">
        <v>48</v>
      </c>
      <c r="AC19" s="25"/>
      <c r="AD19" s="24"/>
      <c r="AE19" s="24"/>
      <c r="AF19" s="13" t="s">
        <v>39</v>
      </c>
    </row>
    <row r="20" spans="1:32" ht="55.2" x14ac:dyDescent="0.3">
      <c r="A20" s="12">
        <v>16</v>
      </c>
      <c r="B20" s="25" t="s">
        <v>102</v>
      </c>
      <c r="C20" s="26" t="s">
        <v>116</v>
      </c>
      <c r="D20" s="15" t="s">
        <v>73</v>
      </c>
      <c r="E20" s="13" t="s">
        <v>75</v>
      </c>
      <c r="F20" s="13" t="s">
        <v>64</v>
      </c>
      <c r="G20" s="13" t="s">
        <v>80</v>
      </c>
      <c r="H20" s="25" t="s">
        <v>130</v>
      </c>
      <c r="I20" s="25" t="s">
        <v>144</v>
      </c>
      <c r="J20" s="16" t="s">
        <v>81</v>
      </c>
      <c r="K20" s="17">
        <v>2</v>
      </c>
      <c r="L20" s="17">
        <v>5</v>
      </c>
      <c r="M20" s="18">
        <f t="shared" si="0"/>
        <v>10</v>
      </c>
      <c r="N20" s="19" t="str">
        <f t="shared" si="1"/>
        <v>ORTA</v>
      </c>
      <c r="O20" s="28" t="s">
        <v>158</v>
      </c>
      <c r="P20" s="21" t="s">
        <v>179</v>
      </c>
      <c r="Q20" s="18">
        <f t="shared" si="2"/>
        <v>0.1</v>
      </c>
      <c r="R20" s="22" t="s">
        <v>85</v>
      </c>
      <c r="S20" s="18">
        <f t="shared" si="3"/>
        <v>1</v>
      </c>
      <c r="T20" s="23" t="str">
        <f t="shared" si="4"/>
        <v>ÇOK DÜŞÜK</v>
      </c>
      <c r="U20" s="12" t="s">
        <v>86</v>
      </c>
      <c r="V20" s="25" t="s">
        <v>172</v>
      </c>
      <c r="W20" s="13" t="s">
        <v>89</v>
      </c>
      <c r="X20" s="14" t="s">
        <v>90</v>
      </c>
      <c r="Y20" s="14" t="s">
        <v>91</v>
      </c>
      <c r="Z20" s="13" t="s">
        <v>48</v>
      </c>
      <c r="AA20" s="13" t="s">
        <v>48</v>
      </c>
      <c r="AB20" s="13" t="s">
        <v>48</v>
      </c>
      <c r="AC20" s="25"/>
      <c r="AD20" s="24"/>
      <c r="AE20" s="24"/>
      <c r="AF20" s="13" t="s">
        <v>39</v>
      </c>
    </row>
    <row r="21" spans="1:32" ht="41.4" x14ac:dyDescent="0.3">
      <c r="A21" s="12">
        <v>17</v>
      </c>
      <c r="B21" s="25" t="s">
        <v>103</v>
      </c>
      <c r="C21" s="26" t="s">
        <v>117</v>
      </c>
      <c r="D21" s="27" t="s">
        <v>73</v>
      </c>
      <c r="E21" s="13" t="s">
        <v>76</v>
      </c>
      <c r="F21" s="13" t="s">
        <v>42</v>
      </c>
      <c r="G21" s="13" t="s">
        <v>78</v>
      </c>
      <c r="H21" s="25" t="s">
        <v>131</v>
      </c>
      <c r="I21" s="25" t="s">
        <v>145</v>
      </c>
      <c r="J21" s="16" t="s">
        <v>81</v>
      </c>
      <c r="K21" s="17">
        <v>3</v>
      </c>
      <c r="L21" s="17">
        <v>5</v>
      </c>
      <c r="M21" s="18">
        <f t="shared" si="0"/>
        <v>15</v>
      </c>
      <c r="N21" s="19" t="str">
        <f t="shared" si="1"/>
        <v xml:space="preserve"> YÜKSEK</v>
      </c>
      <c r="O21" s="28" t="s">
        <v>159</v>
      </c>
      <c r="P21" s="21" t="s">
        <v>179</v>
      </c>
      <c r="Q21" s="18">
        <f t="shared" si="2"/>
        <v>0.1</v>
      </c>
      <c r="R21" s="22" t="s">
        <v>85</v>
      </c>
      <c r="S21" s="18">
        <f t="shared" si="3"/>
        <v>1.5</v>
      </c>
      <c r="T21" s="23" t="str">
        <f t="shared" si="4"/>
        <v>ÇOK DÜŞÜK</v>
      </c>
      <c r="U21" s="12" t="s">
        <v>86</v>
      </c>
      <c r="V21" s="25" t="s">
        <v>173</v>
      </c>
      <c r="W21" s="13" t="s">
        <v>89</v>
      </c>
      <c r="X21" s="26" t="s">
        <v>90</v>
      </c>
      <c r="Y21" s="26" t="s">
        <v>91</v>
      </c>
      <c r="Z21" s="13" t="s">
        <v>48</v>
      </c>
      <c r="AA21" s="13" t="s">
        <v>48</v>
      </c>
      <c r="AB21" s="13" t="s">
        <v>48</v>
      </c>
      <c r="AC21" s="25"/>
      <c r="AD21" s="24"/>
      <c r="AE21" s="24"/>
      <c r="AF21" s="13" t="s">
        <v>39</v>
      </c>
    </row>
    <row r="22" spans="1:32" ht="55.2" x14ac:dyDescent="0.3">
      <c r="A22" s="12">
        <v>18</v>
      </c>
      <c r="B22" s="25" t="s">
        <v>104</v>
      </c>
      <c r="C22" s="26" t="s">
        <v>118</v>
      </c>
      <c r="D22" s="15" t="s">
        <v>73</v>
      </c>
      <c r="E22" s="13" t="s">
        <v>75</v>
      </c>
      <c r="F22" s="13" t="s">
        <v>42</v>
      </c>
      <c r="G22" s="13" t="s">
        <v>178</v>
      </c>
      <c r="H22" s="25" t="s">
        <v>132</v>
      </c>
      <c r="I22" s="25" t="s">
        <v>146</v>
      </c>
      <c r="J22" s="16" t="s">
        <v>81</v>
      </c>
      <c r="K22" s="17">
        <v>3</v>
      </c>
      <c r="L22" s="17">
        <v>4</v>
      </c>
      <c r="M22" s="18">
        <f t="shared" si="0"/>
        <v>12</v>
      </c>
      <c r="N22" s="19" t="str">
        <f t="shared" si="1"/>
        <v xml:space="preserve"> YÜKSEK</v>
      </c>
      <c r="O22" s="28" t="s">
        <v>160</v>
      </c>
      <c r="P22" s="21" t="s">
        <v>179</v>
      </c>
      <c r="Q22" s="18">
        <f t="shared" si="2"/>
        <v>0.1</v>
      </c>
      <c r="R22" s="22" t="s">
        <v>84</v>
      </c>
      <c r="S22" s="18">
        <f t="shared" si="3"/>
        <v>1.2000000000000002</v>
      </c>
      <c r="T22" s="23" t="str">
        <f t="shared" si="4"/>
        <v>ÇOK DÜŞÜK</v>
      </c>
      <c r="U22" s="12" t="s">
        <v>86</v>
      </c>
      <c r="V22" s="25" t="s">
        <v>174</v>
      </c>
      <c r="W22" s="13" t="s">
        <v>89</v>
      </c>
      <c r="X22" s="14" t="s">
        <v>90</v>
      </c>
      <c r="Y22" s="14" t="s">
        <v>91</v>
      </c>
      <c r="Z22" s="13" t="s">
        <v>48</v>
      </c>
      <c r="AA22" s="13" t="s">
        <v>48</v>
      </c>
      <c r="AB22" s="13" t="s">
        <v>48</v>
      </c>
      <c r="AC22" s="25"/>
      <c r="AD22" s="24"/>
      <c r="AE22" s="24"/>
      <c r="AF22" s="13" t="s">
        <v>39</v>
      </c>
    </row>
    <row r="23" spans="1:32" ht="55.2" x14ac:dyDescent="0.3">
      <c r="A23" s="12">
        <v>19</v>
      </c>
      <c r="B23" s="25" t="s">
        <v>105</v>
      </c>
      <c r="C23" s="26" t="s">
        <v>119</v>
      </c>
      <c r="D23" s="27" t="s">
        <v>73</v>
      </c>
      <c r="E23" s="13" t="s">
        <v>74</v>
      </c>
      <c r="F23" s="13" t="s">
        <v>42</v>
      </c>
      <c r="G23" s="13" t="s">
        <v>78</v>
      </c>
      <c r="H23" s="25" t="s">
        <v>133</v>
      </c>
      <c r="I23" s="25" t="s">
        <v>147</v>
      </c>
      <c r="J23" s="16" t="s">
        <v>81</v>
      </c>
      <c r="K23" s="17">
        <v>2</v>
      </c>
      <c r="L23" s="17">
        <v>5</v>
      </c>
      <c r="M23" s="18">
        <f t="shared" si="0"/>
        <v>10</v>
      </c>
      <c r="N23" s="19" t="str">
        <f t="shared" si="1"/>
        <v>ORTA</v>
      </c>
      <c r="O23" s="28" t="s">
        <v>161</v>
      </c>
      <c r="P23" s="21" t="s">
        <v>179</v>
      </c>
      <c r="Q23" s="18">
        <f t="shared" si="2"/>
        <v>0.1</v>
      </c>
      <c r="R23" s="22" t="s">
        <v>84</v>
      </c>
      <c r="S23" s="18">
        <f t="shared" si="3"/>
        <v>1</v>
      </c>
      <c r="T23" s="23" t="str">
        <f t="shared" si="4"/>
        <v>ÇOK DÜŞÜK</v>
      </c>
      <c r="U23" s="12" t="s">
        <v>86</v>
      </c>
      <c r="V23" s="25" t="s">
        <v>175</v>
      </c>
      <c r="W23" s="13" t="s">
        <v>89</v>
      </c>
      <c r="X23" s="26" t="s">
        <v>90</v>
      </c>
      <c r="Y23" s="26" t="s">
        <v>91</v>
      </c>
      <c r="Z23" s="13" t="s">
        <v>48</v>
      </c>
      <c r="AA23" s="13" t="s">
        <v>48</v>
      </c>
      <c r="AB23" s="13" t="s">
        <v>48</v>
      </c>
      <c r="AC23" s="25"/>
      <c r="AD23" s="24"/>
      <c r="AE23" s="24"/>
      <c r="AF23" s="13" t="s">
        <v>39</v>
      </c>
    </row>
  </sheetData>
  <mergeCells count="7">
    <mergeCell ref="Z3:AF3"/>
    <mergeCell ref="B1:G1"/>
    <mergeCell ref="B2:Y2"/>
    <mergeCell ref="A3:A4"/>
    <mergeCell ref="C3:J3"/>
    <mergeCell ref="K3:T3"/>
    <mergeCell ref="U3:Y3"/>
  </mergeCells>
  <phoneticPr fontId="11" type="noConversion"/>
  <conditionalFormatting sqref="K5:L23">
    <cfRule type="cellIs" dxfId="19" priority="12" operator="equal">
      <formula>1</formula>
    </cfRule>
    <cfRule type="containsText" dxfId="18" priority="13" operator="containsText" text="5">
      <formula>NOT(ISERROR(SEARCH("5",K5)))</formula>
    </cfRule>
    <cfRule type="containsText" dxfId="17" priority="14" operator="containsText" text="4">
      <formula>NOT(ISERROR(SEARCH("4",K5)))</formula>
    </cfRule>
    <cfRule type="containsText" dxfId="16" priority="15" operator="containsText" text="3">
      <formula>NOT(ISERROR(SEARCH("3",K5)))</formula>
    </cfRule>
    <cfRule type="containsText" dxfId="15" priority="16" operator="containsText" text="2">
      <formula>NOT(ISERROR(SEARCH("2",K5)))</formula>
    </cfRule>
  </conditionalFormatting>
  <conditionalFormatting sqref="N5:N23">
    <cfRule type="containsText" dxfId="14" priority="6" operator="containsText" text="&quot;--&quot;">
      <formula>NOT(ISERROR(SEARCH("""--""",N5)))</formula>
    </cfRule>
    <cfRule type="containsText" dxfId="13" priority="7" operator="containsText" text="ÇOK YÜKSEK">
      <formula>NOT(ISERROR(SEARCH("ÇOK YÜKSEK",N5)))</formula>
    </cfRule>
    <cfRule type="containsText" dxfId="12" priority="8" operator="containsText" text="YÜKSEK">
      <formula>NOT(ISERROR(SEARCH("YÜKSEK",N5)))</formula>
    </cfRule>
    <cfRule type="containsText" dxfId="11" priority="9" operator="containsText" text="ORTA">
      <formula>NOT(ISERROR(SEARCH("ORTA",N5)))</formula>
    </cfRule>
    <cfRule type="beginsWith" dxfId="10" priority="10" operator="beginsWith" text="DÜŞÜK">
      <formula>LEFT(N5,LEN("DÜŞÜK"))="DÜŞÜK"</formula>
    </cfRule>
    <cfRule type="containsText" dxfId="9" priority="11" operator="containsText" text="ÇOK DÜŞ">
      <formula>NOT(ISERROR(SEARCH("ÇOK DÜŞ",N5)))</formula>
    </cfRule>
  </conditionalFormatting>
  <conditionalFormatting sqref="P5:P23">
    <cfRule type="beginsWith" dxfId="8" priority="17" operator="beginsWith" text="Kısmen">
      <formula>LEFT(P5,LEN("Kısmen"))="Kısmen"</formula>
    </cfRule>
    <cfRule type="endsWith" dxfId="7" priority="18" operator="endsWith" text="Değil">
      <formula>RIGHT(P5,LEN("Değil"))="Değil"</formula>
    </cfRule>
    <cfRule type="beginsWith" dxfId="6" priority="19" operator="beginsWith" text="Etkin">
      <formula>LEFT(P5,LEN("Etkin"))="Etkin"</formula>
    </cfRule>
    <cfRule type="beginsWith" dxfId="5" priority="20" operator="beginsWith" text="Zayıf">
      <formula>LEFT(P5,LEN("Zayıf"))="Zayıf"</formula>
    </cfRule>
  </conditionalFormatting>
  <conditionalFormatting sqref="T5:T23">
    <cfRule type="containsText" dxfId="4" priority="1" operator="containsText" text="ÇOK YÜKSEK">
      <formula>NOT(ISERROR(SEARCH("ÇOK YÜKSEK",T5)))</formula>
    </cfRule>
    <cfRule type="containsText" dxfId="3" priority="2" operator="containsText" text="YÜKSEK">
      <formula>NOT(ISERROR(SEARCH("YÜKSEK",T5)))</formula>
    </cfRule>
    <cfRule type="containsText" dxfId="2" priority="3" operator="containsText" text="ORTA">
      <formula>NOT(ISERROR(SEARCH("ORTA",T5)))</formula>
    </cfRule>
    <cfRule type="beginsWith" dxfId="1" priority="4" operator="beginsWith" text="DÜŞÜk">
      <formula>LEFT(T5,LEN("DÜŞÜk"))="DÜŞÜk"</formula>
    </cfRule>
    <cfRule type="containsText" dxfId="0" priority="5" operator="containsText" text="ÇOK DÜŞ">
      <formula>NOT(ISERROR(SEARCH("ÇOK DÜŞ",T5)))</formula>
    </cfRule>
  </conditionalFormatting>
  <dataValidations count="10">
    <dataValidation type="decimal" allowBlank="1" showInputMessage="1" showErrorMessage="1" error="En az 1 en çok 25 değeri girilebilir" sqref="AD5:AE23" xr:uid="{00000000-0002-0000-0000-000000000000}">
      <formula1>1</formula1>
      <formula2>25</formula2>
    </dataValidation>
    <dataValidation type="decimal" allowBlank="1" showInputMessage="1" showErrorMessage="1" error="En az 1 en çok 5 değeri girilebilir" sqref="K5:L23" xr:uid="{00000000-0002-0000-0000-000001000000}">
      <formula1>1</formula1>
      <formula2>5</formula2>
    </dataValidation>
    <dataValidation type="list" allowBlank="1" showInputMessage="1" showErrorMessage="1" sqref="Z5:AB23 AF5:AF23" xr:uid="{00000000-0002-0000-0000-000002000000}">
      <formula1>"Seçiniz, Evet, Hayır"</formula1>
    </dataValidation>
    <dataValidation type="list" allowBlank="1" showInputMessage="1" showErrorMessage="1" sqref="R5:R23" xr:uid="{00000000-0002-0000-0000-000003000000}">
      <formula1>"Seçiniz, Etki, Olasılık, Etki ve Olasılık"</formula1>
    </dataValidation>
    <dataValidation type="list" allowBlank="1" showInputMessage="1" showErrorMessage="1" sqref="P5:P23" xr:uid="{00000000-0002-0000-0000-000004000000}">
      <formula1>"Seçiniz, Yeterli Değil, Kısmen Yeterli, Yeterli, Zayıf"</formula1>
    </dataValidation>
    <dataValidation type="list" allowBlank="1" showInputMessage="1" showErrorMessage="1" sqref="G5:G23" xr:uid="{00000000-0002-0000-0000-000005000000}">
      <formula1>"Seçiniz,Stratejik Risk,Operasyonel Risk, Finansal Risk, Uyum Riski, İtibar Riski,Teknolojik Risk"</formula1>
    </dataValidation>
    <dataValidation type="list" allowBlank="1" showInputMessage="1" showErrorMessage="1" sqref="E5:E23" xr:uid="{00000000-0002-0000-0000-000006000000}">
      <formula1>"Seçiniz,Eğitim ve Öğretim,Araştırma ve Geliştirme,Toplumsal Katkı,Girişimcilik,Kurumsal Kapasite"</formula1>
    </dataValidation>
    <dataValidation type="list" allowBlank="1" showInputMessage="1" showErrorMessage="1" sqref="U5:U23" xr:uid="{00000000-0002-0000-0000-000007000000}">
      <formula1>"Seçiniz, Riskten Kaçınmak, Riski Devretmek, Riski Kabul Etmek, Riski Azaltmak"</formula1>
    </dataValidation>
    <dataValidation type="list" allowBlank="1" showInputMessage="1" showErrorMessage="1" sqref="D5:D23" xr:uid="{00000000-0002-0000-0000-000008000000}">
      <formula1>"Seçiniz, Güncel, Güncel Değil, Değişti"</formula1>
    </dataValidation>
    <dataValidation type="list" allowBlank="1" showInputMessage="1" showErrorMessage="1" sqref="F5:F23" xr:uid="{00000000-0002-0000-0000-000009000000}">
      <formula1>"Seçiniz,Yüksek,Orta,Düşük"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2026-07-21T10:40:24Z</dcterms:modified>
  <cp:category/>
  <cp:contentStatus/>
</cp:coreProperties>
</file>