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db\OneDrive\Masaüstü\muhsgk yeni\"/>
    </mc:Choice>
  </mc:AlternateContent>
  <bookViews>
    <workbookView xWindow="-120" yWindow="-120" windowWidth="20730" windowHeight="11760" tabRatio="828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  <externalReference r:id="rId10"/>
  </externalReferences>
  <definedNames>
    <definedName name="Meslekler">[1]Lists!$A$2:$A$7010</definedName>
    <definedName name="_xlnm.Print_Area" localSheetId="0">Bordro!#REF!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8" l="1"/>
  <c r="G24" i="12" l="1"/>
  <c r="O3" i="18" s="1"/>
  <c r="N24" i="12" l="1"/>
  <c r="N9" i="12"/>
  <c r="P9" i="12" l="1"/>
  <c r="O9" i="12"/>
  <c r="AJ2" i="18" l="1"/>
  <c r="H3" i="17"/>
  <c r="AI2" i="18"/>
  <c r="AI3" i="18"/>
  <c r="H9" i="12"/>
  <c r="Q9" i="12" l="1"/>
  <c r="S9" i="12"/>
  <c r="B3" i="15" l="1"/>
  <c r="O24" i="12"/>
  <c r="S24" i="12"/>
  <c r="R24" i="12"/>
  <c r="H24" i="12"/>
  <c r="I24" i="12" s="1"/>
  <c r="T9" i="12"/>
  <c r="J9" i="12" s="1"/>
  <c r="AD2" i="18" s="1"/>
  <c r="P24" i="12"/>
  <c r="R9" i="12"/>
  <c r="I9" i="12"/>
  <c r="K9" i="12" l="1"/>
  <c r="L9" i="12" s="1"/>
  <c r="AJ3" i="18"/>
  <c r="C3" i="15"/>
  <c r="I3" i="17"/>
  <c r="J24" i="12"/>
  <c r="E3" i="17" s="1"/>
  <c r="AG2" i="18" l="1"/>
  <c r="K24" i="12"/>
  <c r="AD3" i="18"/>
  <c r="B2" i="15"/>
  <c r="M9" i="12"/>
  <c r="AF2" i="18"/>
  <c r="C6" i="15"/>
  <c r="L24" i="12" l="1"/>
  <c r="F3" i="17" s="1"/>
  <c r="AH2" i="18"/>
  <c r="U9" i="12"/>
  <c r="V9" i="12" s="1"/>
  <c r="M24" i="12"/>
  <c r="C2" i="15" s="1"/>
  <c r="AF3" i="18"/>
  <c r="AG3" i="18" l="1"/>
  <c r="AH3" i="18"/>
  <c r="U24" i="12"/>
  <c r="V24" i="12" s="1"/>
  <c r="G3" i="17"/>
  <c r="D12" i="17" l="1"/>
  <c r="D11" i="17" l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<sst xmlns="http://schemas.openxmlformats.org/spreadsheetml/2006/main" count="401" uniqueCount="163">
  <si>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</si>
  <si>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</si>
  <si>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</si>
  <si>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</si>
  <si>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</si>
  <si>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</si>
  <si>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</si>
  <si>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</si>
  <si>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</si>
  <si>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</si>
  <si>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</si>
  <si>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</si>
  <si>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</si>
  <si>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</si>
  <si>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</si>
  <si>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</si>
  <si>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</si>
  <si>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</si>
  <si>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</si>
  <si>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</si>
  <si>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</si>
  <si>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</si>
  <si>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</si>
  <si>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</si>
  <si>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</si>
  <si>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</si>
  <si>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</si>
  <si>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</si>
  <si>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</si>
  <si>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</si>
  <si>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</si>
  <si>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</si>
  <si>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</si>
  <si>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2020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</si>
  <si>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</si>
  <si>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</si>
  <si>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</si>
  <si>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</si>
  <si>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</si>
  <si>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</si>
  <si>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</si>
  <si>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</si>
  <si>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</si>
  <si>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</si>
  <si>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</si>
  <si>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</si>
  <si>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</si>
  <si>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</si>
  <si>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</si>
  <si>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</si>
  <si>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Selçuk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</si>
  <si>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</si>
  <si>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</si>
  <si>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</si>
  <si>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</si>
  <si>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</si>
  <si>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</si>
  <si>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</si>
  <si>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</si>
  <si>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</si>
  <si>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</si>
  <si>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</si>
  <si>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</si>
  <si>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</si>
  <si>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</si>
  <si>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</si>
  <si>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</si>
  <si>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</si>
  <si>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</si>
  <si>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</si>
  <si>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</si>
  <si>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</si>
  <si>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</si>
  <si>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</si>
  <si>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</si>
  <si>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</si>
  <si>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</si>
  <si>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</si>
  <si>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</si>
  <si>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</si>
  <si>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</si>
  <si>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</si>
  <si>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</si>
  <si>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</si>
  <si>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</si>
  <si>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</si>
  <si>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</si>
  <si>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</si>
  <si>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</si>
  <si>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</si>
  <si>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</si>
  <si>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</si>
  <si>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</si>
  <si>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</si>
  <si>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</si>
  <si>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</si>
  <si>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</si>
  <si>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</si>
  <si>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</si>
  <si>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</si>
  <si>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</si>
  <si>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6 haneli olup, işyeri sicil numarasının 2. ve 7. sıradaki numaraları</t>
  </si>
  <si>
    <t>Eylül</t>
  </si>
  <si>
    <t>tektaş</t>
  </si>
  <si>
    <t>Belgenin Mahiyeti Asıl/Ek/ İptal</t>
  </si>
  <si>
    <t>31. MADDE EK DERS ÜCRET BORDROSU (ÇALIŞMAYAN)</t>
  </si>
  <si>
    <t/>
  </si>
  <si>
    <t>AY/YIL</t>
  </si>
  <si>
    <t>SGK DEVLET</t>
  </si>
  <si>
    <t>SGK KİŞİ</t>
  </si>
  <si>
    <t xml:space="preserve">Sıra No </t>
  </si>
  <si>
    <t>TC Kimlik No</t>
  </si>
  <si>
    <t>Adı Soyadı</t>
  </si>
  <si>
    <t>Ünvanı</t>
  </si>
  <si>
    <t>Örgün Eğitim Saat</t>
  </si>
  <si>
    <t>Saat Ücreti</t>
  </si>
  <si>
    <t>Örgün Eğitim Tutar</t>
  </si>
  <si>
    <t>Gelir Toplamı</t>
  </si>
  <si>
    <t>MALÜL. YAS. EM. PR. (%11)</t>
  </si>
  <si>
    <t>GEN. SAG. SIG. PR. (%7,5)</t>
  </si>
  <si>
    <t>KISA VD. SIG. KOL. PR. (%2)</t>
  </si>
  <si>
    <t>MALÜL. YAS. EM. PR. (%9)</t>
  </si>
  <si>
    <t>GEN. SAG. SIG. PR. (%5)</t>
  </si>
  <si>
    <t>Kesinti Toplamı</t>
  </si>
  <si>
    <t>Net Odenecek Ucret</t>
  </si>
  <si>
    <t>selçuk tektaş</t>
  </si>
  <si>
    <t>Öğ.Görl.</t>
  </si>
  <si>
    <t>31. MADDE EK DERS ÜCRET BORDROSU (EMEKLİ)</t>
  </si>
  <si>
    <t>Prof Dr.</t>
  </si>
  <si>
    <t>SOS.GÜV DES. PR. (%7,5)</t>
  </si>
  <si>
    <t>012</t>
  </si>
  <si>
    <t>02</t>
  </si>
  <si>
    <t>2310,48</t>
  </si>
  <si>
    <t>SOS.GÜV DES. PR. (%22,5)</t>
  </si>
  <si>
    <t>Uzaktan Çalışma Günü</t>
  </si>
  <si>
    <t>2022</t>
  </si>
  <si>
    <t>SGK Devlet Tutar %20,5</t>
  </si>
  <si>
    <t xml:space="preserve">Bu  Ay Gelir Vergisi Matrahı </t>
  </si>
  <si>
    <t>Hesaplanan Gelir Vergisi</t>
  </si>
  <si>
    <t>Asgari ücret gelir vergisi istisnası</t>
  </si>
  <si>
    <t>Net Ödenecek Gelir Vergisi</t>
  </si>
  <si>
    <t>Asgari Ücret İstisna DV Tutarı</t>
  </si>
  <si>
    <t>Damga Vergisi Kesintisi</t>
  </si>
  <si>
    <t>SGK Devlet Tutar %24,5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</si>
  <si>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</si>
  <si>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</si>
  <si>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</si>
  <si>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</si>
  <si>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</si>
  <si>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</si>
  <si>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</si>
  <si>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</si>
  <si>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</si>
  <si>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</si>
  <si>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</si>
  <si>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</si>
  <si>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</si>
  <si>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</si>
  <si>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</si>
  <si>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Gelir Vergisi Matrahı</t>
  </si>
  <si>
    <t>Gelir Vergisi Engellilik oranı</t>
  </si>
  <si>
    <t>Gelir Vergisi Kesintisi</t>
  </si>
  <si>
    <t>murat tektaş (emekli)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</si>
</sst>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,##0.00"/>
    <numFmt numFmtId="165" formatCode="0.00;[Red]0.00"/>
    <numFmt numFmtId="166" formatCode="#,##0.00\ _T_L;[Red]#,##0.00\ _T_L"/>
    <numFmt numFmtId="167" formatCode="#,##0.00;[Red]#,##0.00"/>
    <numFmt numFmtId="168" formatCode="#,##0.00\ _T_L"/>
  </numFmts>
  <fonts count="30"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6"/>
      <color theme="1"/>
      <name val="Arial"/>
      <family val="2"/>
      <charset val="162"/>
    </font>
    <font>
      <b/>
      <sz val="12"/>
      <name val="Tahoma"/>
      <family val="2"/>
      <charset val="162"/>
    </font>
    <font>
      <b/>
      <sz val="7"/>
      <name val="Tahoma"/>
      <family val="2"/>
      <charset val="162"/>
    </font>
    <font>
      <sz val="8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6"/>
      <name val="Arial Tur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Verdana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Verdana"/>
      <family val="2"/>
      <charset val="162"/>
    </font>
    <font>
      <b/>
      <sz val="11"/>
      <name val="Arial Tur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49" fontId="0" fillId="0" borderId="0" xfId="0" applyNumberFormat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Fill="1"/>
    <xf numFmtId="49" fontId="0" fillId="4" borderId="2" xfId="0" applyNumberFormat="1" applyFill="1" applyBorder="1"/>
    <xf numFmtId="49" fontId="7" fillId="5" borderId="0" xfId="0" applyNumberFormat="1" applyFont="1" applyFill="1"/>
    <xf numFmtId="49" fontId="0" fillId="5" borderId="0" xfId="0" applyNumberFormat="1" applyFill="1"/>
    <xf numFmtId="49" fontId="5" fillId="5" borderId="0" xfId="0" applyNumberFormat="1" applyFont="1" applyFill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49" fontId="10" fillId="0" borderId="0" xfId="0" applyNumberFormat="1" applyFont="1"/>
    <xf numFmtId="167" fontId="10" fillId="0" borderId="2" xfId="0" applyNumberFormat="1" applyFont="1" applyBorder="1" applyAlignment="1">
      <alignment horizontal="center" wrapText="1"/>
    </xf>
    <xf numFmtId="0" fontId="2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3" fillId="4" borderId="2" xfId="0" applyFont="1" applyFill="1" applyBorder="1"/>
    <xf numFmtId="167" fontId="0" fillId="3" borderId="2" xfId="0" applyNumberFormat="1" applyFill="1" applyBorder="1"/>
    <xf numFmtId="167" fontId="3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16" fillId="0" borderId="1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/>
    <xf numFmtId="17" fontId="18" fillId="3" borderId="0" xfId="0" quotePrefix="1" applyNumberFormat="1" applyFont="1" applyFill="1" applyBorder="1"/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20" fillId="0" borderId="18" xfId="0" applyFont="1" applyBorder="1"/>
    <xf numFmtId="0" fontId="20" fillId="0" borderId="19" xfId="0" applyFont="1" applyBorder="1"/>
    <xf numFmtId="3" fontId="20" fillId="0" borderId="19" xfId="0" applyNumberFormat="1" applyFont="1" applyBorder="1" applyAlignment="1">
      <alignment horizontal="right" vertical="center" shrinkToFit="1"/>
    </xf>
    <xf numFmtId="4" fontId="20" fillId="0" borderId="19" xfId="0" applyNumberFormat="1" applyFont="1" applyBorder="1" applyAlignment="1">
      <alignment horizontal="right" vertical="center" shrinkToFit="1"/>
    </xf>
    <xf numFmtId="4" fontId="21" fillId="0" borderId="19" xfId="0" applyNumberFormat="1" applyFont="1" applyBorder="1" applyAlignment="1">
      <alignment horizontal="right" vertical="center" shrinkToFit="1"/>
    </xf>
    <xf numFmtId="4" fontId="21" fillId="0" borderId="20" xfId="0" applyNumberFormat="1" applyFont="1" applyBorder="1" applyAlignment="1">
      <alignment horizontal="right" vertical="center" shrinkToFit="1"/>
    </xf>
    <xf numFmtId="0" fontId="17" fillId="0" borderId="0" xfId="0" applyFont="1"/>
    <xf numFmtId="17" fontId="17" fillId="0" borderId="0" xfId="0" applyNumberFormat="1" applyFont="1" applyBorder="1"/>
    <xf numFmtId="4" fontId="26" fillId="7" borderId="2" xfId="0" applyNumberFormat="1" applyFont="1" applyFill="1" applyBorder="1" applyAlignment="1">
      <alignment vertical="center" wrapText="1"/>
    </xf>
    <xf numFmtId="168" fontId="26" fillId="7" borderId="2" xfId="0" applyNumberFormat="1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vertical="center" wrapText="1"/>
    </xf>
    <xf numFmtId="167" fontId="28" fillId="7" borderId="2" xfId="0" applyNumberFormat="1" applyFont="1" applyFill="1" applyBorder="1" applyAlignment="1" applyProtection="1">
      <alignment vertical="center" wrapText="1"/>
      <protection hidden="1"/>
    </xf>
    <xf numFmtId="4" fontId="21" fillId="2" borderId="19" xfId="0" applyNumberFormat="1" applyFont="1" applyFill="1" applyBorder="1" applyAlignment="1">
      <alignment horizontal="right" vertical="center" shrinkToFit="1"/>
    </xf>
    <xf numFmtId="4" fontId="21" fillId="7" borderId="19" xfId="0" applyNumberFormat="1" applyFont="1" applyFill="1" applyBorder="1" applyAlignment="1">
      <alignment horizontal="right" vertical="center" shrinkToFit="1"/>
    </xf>
    <xf numFmtId="4" fontId="21" fillId="7" borderId="27" xfId="0" applyNumberFormat="1" applyFont="1" applyFill="1" applyBorder="1" applyAlignment="1">
      <alignment horizontal="right" vertical="center" shrinkToFit="1"/>
    </xf>
    <xf numFmtId="0" fontId="29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" fontId="0" fillId="0" borderId="2" xfId="0" applyNumberFormat="1" applyBorder="1"/>
    <xf numFmtId="49" fontId="14" fillId="9" borderId="2" xfId="0" applyNumberFormat="1" applyFont="1" applyFill="1" applyBorder="1" applyAlignment="1">
      <alignment horizontal="left" vertical="center"/>
    </xf>
    <xf numFmtId="49" fontId="3" fillId="9" borderId="2" xfId="0" applyNumberFormat="1" applyFont="1" applyFill="1" applyBorder="1" applyAlignment="1">
      <alignment horizontal="left" vertical="center"/>
    </xf>
    <xf numFmtId="0" fontId="8" fillId="9" borderId="2" xfId="0" applyFont="1" applyFill="1" applyBorder="1" applyAlignment="1">
      <alignment wrapText="1"/>
    </xf>
    <xf numFmtId="167" fontId="8" fillId="9" borderId="2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7" borderId="2" xfId="0" applyFill="1" applyBorder="1" applyAlignment="1"/>
    <xf numFmtId="4" fontId="0" fillId="7" borderId="2" xfId="0" applyNumberFormat="1" applyFill="1" applyBorder="1" applyAlignment="1"/>
    <xf numFmtId="0" fontId="0" fillId="7" borderId="2" xfId="0" applyFill="1" applyBorder="1"/>
    <xf numFmtId="4" fontId="0" fillId="7" borderId="2" xfId="0" applyNumberFormat="1" applyFill="1" applyBorder="1"/>
    <xf numFmtId="0" fontId="20" fillId="0" borderId="19" xfId="0" applyFont="1" applyBorder="1" applyAlignment="1">
      <alignment wrapText="1"/>
    </xf>
    <xf numFmtId="49" fontId="0" fillId="10" borderId="2" xfId="0" applyNumberFormat="1" applyFill="1" applyBorder="1"/>
    <xf numFmtId="0" fontId="22" fillId="10" borderId="2" xfId="0" applyFont="1" applyFill="1" applyBorder="1" applyAlignment="1">
      <alignment horizontal="center"/>
    </xf>
    <xf numFmtId="49" fontId="0" fillId="10" borderId="2" xfId="0" applyNumberFormat="1" applyFont="1" applyFill="1" applyBorder="1"/>
    <xf numFmtId="49" fontId="3" fillId="10" borderId="2" xfId="0" applyNumberFormat="1" applyFont="1" applyFill="1" applyBorder="1" applyAlignment="1">
      <alignment horizontal="left" vertical="center"/>
    </xf>
    <xf numFmtId="49" fontId="3" fillId="10" borderId="2" xfId="0" applyNumberFormat="1" applyFont="1" applyFill="1" applyBorder="1" applyAlignment="1">
      <alignment vertical="center"/>
    </xf>
    <xf numFmtId="0" fontId="0" fillId="10" borderId="2" xfId="0" applyFill="1" applyBorder="1"/>
    <xf numFmtId="164" fontId="0" fillId="10" borderId="2" xfId="0" applyNumberFormat="1" applyFill="1" applyBorder="1"/>
    <xf numFmtId="49" fontId="22" fillId="10" borderId="2" xfId="0" applyNumberFormat="1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167" fontId="25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 shrinkToFit="1"/>
    </xf>
    <xf numFmtId="0" fontId="23" fillId="7" borderId="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/>
    </xf>
    <xf numFmtId="0" fontId="19" fillId="8" borderId="13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4" fontId="21" fillId="2" borderId="27" xfId="0" applyNumberFormat="1" applyFont="1" applyFill="1" applyBorder="1" applyAlignment="1">
      <alignment horizontal="center" vertical="center" shrinkToFit="1"/>
    </xf>
    <xf numFmtId="4" fontId="21" fillId="2" borderId="28" xfId="0" applyNumberFormat="1" applyFont="1" applyFill="1" applyBorder="1" applyAlignment="1">
      <alignment horizontal="center" vertical="center" shrinkToFit="1"/>
    </xf>
    <xf numFmtId="0" fontId="19" fillId="9" borderId="21" xfId="0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49" fontId="7" fillId="5" borderId="0" xfId="0" applyNumberFormat="1" applyFont="1" applyFill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left" wrapText="1"/>
    </xf>
    <xf numFmtId="0" fontId="5" fillId="9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79375</xdr:rowOff>
    </xdr:from>
    <xdr:to>
      <xdr:col>9</xdr:col>
      <xdr:colOff>409178</xdr:colOff>
      <xdr:row>12</xdr:row>
      <xdr:rowOff>1669792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4609"/>
          <a:ext cx="6352381" cy="20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9</xdr:col>
      <xdr:colOff>361559</xdr:colOff>
      <xdr:row>32</xdr:row>
      <xdr:rowOff>79226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69844"/>
          <a:ext cx="6304762" cy="1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0</xdr:row>
      <xdr:rowOff>438150</xdr:rowOff>
    </xdr:from>
    <xdr:to>
      <xdr:col>4</xdr:col>
      <xdr:colOff>200025</xdr:colOff>
      <xdr:row>4</xdr:row>
      <xdr:rowOff>28576</xdr:rowOff>
    </xdr:to>
    <xdr:sp macro="" textlink="">
      <xdr:nvSpPr>
        <xdr:cNvPr id="3" name="Oval Belirtme Çizgisi 2"/>
        <xdr:cNvSpPr/>
      </xdr:nvSpPr>
      <xdr:spPr>
        <a:xfrm>
          <a:off x="8372475" y="438150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  <a:solidFill>
          <a:srgbClr val="4BACC6"/>
        </a:solidFill>
        <a:ln w="25400" cap="flat" cmpd="sng" algn="ctr">
          <a:solidFill>
            <a:srgbClr val="4BACC6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8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ÖDENEN GELİR VERGİSİ TUTARI GİRİLECEK</a:t>
          </a:r>
          <a:endParaRPr kumimoji="0" lang="tr-T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61451</xdr:colOff>
      <xdr:row>5</xdr:row>
      <xdr:rowOff>71693</xdr:rowOff>
    </xdr:from>
    <xdr:to>
      <xdr:col>19</xdr:col>
      <xdr:colOff>194596</xdr:colOff>
      <xdr:row>9</xdr:row>
      <xdr:rowOff>122903</xdr:rowOff>
    </xdr:to>
    <xdr:sp macro="" textlink="">
      <xdr:nvSpPr>
        <xdr:cNvPr id="2" name="Oval Belirtme Çizgisi 1"/>
        <xdr:cNvSpPr/>
      </xdr:nvSpPr>
      <xdr:spPr>
        <a:xfrm>
          <a:off x="7220564" y="1874274"/>
          <a:ext cx="4260645" cy="1024194"/>
        </a:xfrm>
        <a:prstGeom prst="wedgeEllipseCallout">
          <a:avLst>
            <a:gd name="adj1" fmla="val -37093"/>
            <a:gd name="adj2" fmla="val -8350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 b="1">
              <a:solidFill>
                <a:sysClr val="windowText" lastClr="000000"/>
              </a:solidFill>
            </a:rPr>
            <a:t>7,5 saatlik çalışma 1 gün sayılacaktır (toplam</a:t>
          </a:r>
          <a:r>
            <a:rPr lang="tr-TR" sz="1200" b="1" baseline="0">
              <a:solidFill>
                <a:sysClr val="windowText" lastClr="000000"/>
              </a:solidFill>
            </a:rPr>
            <a:t> 60 saat /7,5=8 gün)</a:t>
          </a:r>
          <a:endParaRPr lang="tr-T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20485</xdr:colOff>
      <xdr:row>13</xdr:row>
      <xdr:rowOff>61452</xdr:rowOff>
    </xdr:from>
    <xdr:to>
      <xdr:col>11</xdr:col>
      <xdr:colOff>337985</xdr:colOff>
      <xdr:row>27</xdr:row>
      <xdr:rowOff>10242</xdr:rowOff>
    </xdr:to>
    <xdr:sp macro="" textlink="">
      <xdr:nvSpPr>
        <xdr:cNvPr id="3" name="Dikdörtgen 2"/>
        <xdr:cNvSpPr/>
      </xdr:nvSpPr>
      <xdr:spPr>
        <a:xfrm>
          <a:off x="20485" y="3492500"/>
          <a:ext cx="6954274" cy="224298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PRİM ÖDEME GÜNÜ NASIL BELİRLENECEK</a:t>
          </a:r>
        </a:p>
        <a:p>
          <a:endParaRPr lang="tr-TR" sz="1100" b="1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Günde 2 saat çalışan bir kişi haftada 10 saat, ayda 40 saat çalışmış oluyor. İşveren ayda 40 saat çalışan bir personeli kaç gün sigortalı gösterecek?</a:t>
          </a: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Bir ay içerisinde toplam kaç saat çalıştırılıyor ise günlük 7,5 saat üzerinden güne çevrilip küsurunun da tama iblağ edilerek o kadar gün bildirilmesi gerekir.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Bu durumda ayda 40 saat çalışan birisi günlüğü 7,5 saatten 5 gün kalan 2,5 saatlik süreyi de tama iblağ edilerek 6 gün sigortalı gösterilmesi gerekmektedir. </a:t>
          </a:r>
        </a:p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8</xdr:row>
      <xdr:rowOff>102419</xdr:rowOff>
    </xdr:from>
    <xdr:to>
      <xdr:col>11</xdr:col>
      <xdr:colOff>317500</xdr:colOff>
      <xdr:row>11</xdr:row>
      <xdr:rowOff>122903</xdr:rowOff>
    </xdr:to>
    <xdr:sp macro="" textlink="">
      <xdr:nvSpPr>
        <xdr:cNvPr id="5" name="Dikdörtgen 4"/>
        <xdr:cNvSpPr/>
      </xdr:nvSpPr>
      <xdr:spPr>
        <a:xfrm>
          <a:off x="0" y="2714113"/>
          <a:ext cx="6954274" cy="51209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r-TR" sz="1100" b="1" i="0">
              <a:solidFill>
                <a:srgbClr val="FF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DİKKAT </a:t>
          </a:r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: Herhangi bir sigorta kapsamında çalışmayan kişi 13 belge türünden , emekli olanlar ise 02 belge türünden kesintiye tabidir.</a:t>
          </a:r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OneDrive/Masa&#252;st&#252;/Muhsgk/6%20Yabanc&#305;%20Uyruklu%20MUHS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ro"/>
      <sheetName val="Genel Bilgiler"/>
      <sheetName val="Vergiye Tabi İşlemler"/>
      <sheetName val="Ödemeler"/>
      <sheetName val="Vergi Bildirimi"/>
      <sheetName val="SGK Bildirimleri"/>
      <sheetName val="Düzenleme Bilgileri"/>
      <sheetName val="EKLER"/>
    </sheetNames>
    <sheetDataSet>
      <sheetData sheetId="0"/>
      <sheetData sheetId="1"/>
      <sheetData sheetId="2">
        <row r="2">
          <cell r="C2">
            <v>1488.35</v>
          </cell>
        </row>
        <row r="3">
          <cell r="C3">
            <v>86.25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zoomScale="96" zoomScaleNormal="96" workbookViewId="0">
      <selection activeCell="C39" sqref="C39"/>
    </sheetView>
  </sheetViews>
  <sheetFormatPr defaultRowHeight="12.75"/>
  <cols>
    <col min="1" max="1" width="6.140625" customWidth="1"/>
    <col min="2" max="2" width="12.42578125" customWidth="1"/>
    <col min="3" max="3" width="12.85546875" customWidth="1"/>
    <col min="4" max="4" width="7.7109375" customWidth="1"/>
    <col min="5" max="5" width="6.42578125" customWidth="1"/>
    <col min="6" max="6" width="7.28515625" customWidth="1"/>
    <col min="7" max="7" width="11.7109375" customWidth="1"/>
    <col min="8" max="8" width="12" customWidth="1"/>
    <col min="9" max="9" width="12.5703125" customWidth="1"/>
    <col min="10" max="10" width="9.7109375" customWidth="1"/>
    <col min="11" max="11" width="8.85546875" customWidth="1"/>
    <col min="12" max="13" width="9.5703125" customWidth="1"/>
    <col min="14" max="14" width="8.85546875" customWidth="1"/>
    <col min="15" max="15" width="9.85546875" customWidth="1"/>
    <col min="16" max="16" width="8.7109375" customWidth="1"/>
    <col min="17" max="17" width="8.42578125" customWidth="1"/>
    <col min="18" max="18" width="9.7109375" customWidth="1"/>
    <col min="19" max="19" width="9.140625" customWidth="1"/>
    <col min="20" max="20" width="8.5703125" customWidth="1"/>
    <col min="21" max="21" width="12.140625" customWidth="1"/>
    <col min="22" max="22" width="8.42578125" customWidth="1"/>
    <col min="23" max="23" width="11.42578125" customWidth="1"/>
    <col min="24" max="24" width="12.42578125" customWidth="1"/>
    <col min="25" max="25" width="13.5703125" customWidth="1"/>
    <col min="26" max="26" width="14.7109375" customWidth="1"/>
    <col min="27" max="27" width="9.140625" customWidth="1"/>
    <col min="28" max="28" width="8.85546875" customWidth="1"/>
    <col min="29" max="29" width="5.7109375" customWidth="1"/>
    <col min="30" max="30" width="13.7109375" customWidth="1"/>
    <col min="31" max="32" width="10.7109375" customWidth="1"/>
    <col min="33" max="33" width="9.42578125" customWidth="1"/>
    <col min="34" max="34" width="10.7109375" customWidth="1"/>
  </cols>
  <sheetData>
    <row r="1" spans="1:29" ht="36" customHeight="1">
      <c r="A1" s="80" t="s">
        <v>105</v>
      </c>
      <c r="B1" s="81" t="s">
        <v>106</v>
      </c>
      <c r="C1" s="81"/>
      <c r="D1" s="81" t="s">
        <v>106</v>
      </c>
      <c r="E1" s="81" t="s">
        <v>106</v>
      </c>
      <c r="F1" s="81"/>
      <c r="G1" s="81" t="s">
        <v>106</v>
      </c>
      <c r="H1" s="81" t="s">
        <v>106</v>
      </c>
      <c r="I1" s="81" t="s">
        <v>106</v>
      </c>
      <c r="J1" s="81" t="s">
        <v>106</v>
      </c>
      <c r="K1" s="81" t="s">
        <v>106</v>
      </c>
      <c r="L1" s="81"/>
      <c r="M1" s="81"/>
      <c r="N1" s="81" t="s">
        <v>106</v>
      </c>
      <c r="O1" s="81"/>
      <c r="P1" s="81" t="s">
        <v>106</v>
      </c>
      <c r="Q1" s="81" t="s">
        <v>106</v>
      </c>
      <c r="R1" s="81" t="s">
        <v>106</v>
      </c>
      <c r="S1" s="81" t="s">
        <v>106</v>
      </c>
      <c r="T1" s="81" t="s">
        <v>106</v>
      </c>
      <c r="U1" s="81" t="s">
        <v>106</v>
      </c>
      <c r="V1" s="82" t="s">
        <v>106</v>
      </c>
      <c r="Y1" s="1"/>
      <c r="Z1" s="1"/>
      <c r="AA1" s="1"/>
      <c r="AB1" s="1"/>
      <c r="AC1" s="1"/>
    </row>
    <row r="2" spans="1:29" ht="12.75" customHeight="1" thickBot="1">
      <c r="A2" s="25" t="s">
        <v>107</v>
      </c>
      <c r="B2" s="29">
        <v>44562</v>
      </c>
      <c r="C2" s="30"/>
      <c r="D2" s="30" t="s">
        <v>106</v>
      </c>
      <c r="E2" s="27" t="s">
        <v>106</v>
      </c>
      <c r="F2" s="27"/>
      <c r="G2" s="27" t="s">
        <v>106</v>
      </c>
      <c r="H2" s="27" t="s">
        <v>106</v>
      </c>
      <c r="I2" s="27" t="s">
        <v>106</v>
      </c>
      <c r="J2" s="27" t="s">
        <v>106</v>
      </c>
      <c r="K2" s="27" t="s">
        <v>106</v>
      </c>
      <c r="L2" s="27"/>
      <c r="M2" s="27"/>
      <c r="N2" s="27" t="s">
        <v>106</v>
      </c>
      <c r="O2" s="27"/>
      <c r="P2" s="27" t="s">
        <v>106</v>
      </c>
      <c r="Q2" s="27" t="s">
        <v>106</v>
      </c>
      <c r="R2" s="27" t="s">
        <v>106</v>
      </c>
      <c r="S2" s="27" t="s">
        <v>106</v>
      </c>
      <c r="T2" s="27" t="s">
        <v>106</v>
      </c>
      <c r="U2" s="27" t="s">
        <v>106</v>
      </c>
      <c r="V2" s="28"/>
      <c r="Y2" s="1"/>
      <c r="Z2" s="1"/>
      <c r="AA2" s="1"/>
      <c r="AB2" s="1"/>
      <c r="AC2" s="1"/>
    </row>
    <row r="3" spans="1:29" ht="12.75" customHeight="1">
      <c r="A3" s="31"/>
      <c r="B3" s="27" t="s">
        <v>106</v>
      </c>
      <c r="C3" s="27"/>
      <c r="D3" s="27" t="s">
        <v>106</v>
      </c>
      <c r="E3" s="27" t="s">
        <v>106</v>
      </c>
      <c r="F3" s="27"/>
      <c r="G3" s="27" t="s">
        <v>106</v>
      </c>
      <c r="H3" s="27" t="s">
        <v>106</v>
      </c>
      <c r="I3" s="27" t="s">
        <v>106</v>
      </c>
      <c r="J3" s="27" t="s">
        <v>106</v>
      </c>
      <c r="K3" s="27" t="s">
        <v>106</v>
      </c>
      <c r="L3" s="27"/>
      <c r="M3" s="27"/>
      <c r="N3" s="27" t="s">
        <v>106</v>
      </c>
      <c r="O3" s="27"/>
      <c r="P3" s="83" t="s">
        <v>108</v>
      </c>
      <c r="Q3" s="84"/>
      <c r="R3" s="85"/>
      <c r="S3" s="83" t="s">
        <v>109</v>
      </c>
      <c r="T3" s="85"/>
      <c r="U3" s="27" t="s">
        <v>106</v>
      </c>
      <c r="V3" s="28"/>
      <c r="Y3" s="1"/>
      <c r="Z3" s="1"/>
      <c r="AA3" s="1"/>
      <c r="AB3" s="1"/>
      <c r="AC3" s="1"/>
    </row>
    <row r="4" spans="1:29" ht="12.75" customHeight="1">
      <c r="A4" s="86" t="s">
        <v>110</v>
      </c>
      <c r="B4" s="87" t="s">
        <v>111</v>
      </c>
      <c r="C4" s="88" t="s">
        <v>112</v>
      </c>
      <c r="D4" s="88" t="s">
        <v>113</v>
      </c>
      <c r="E4" s="76" t="s">
        <v>114</v>
      </c>
      <c r="F4" s="89" t="s">
        <v>115</v>
      </c>
      <c r="G4" s="76" t="s">
        <v>116</v>
      </c>
      <c r="H4" s="76" t="s">
        <v>136</v>
      </c>
      <c r="I4" s="76" t="s">
        <v>117</v>
      </c>
      <c r="J4" s="79" t="s">
        <v>137</v>
      </c>
      <c r="K4" s="79" t="s">
        <v>138</v>
      </c>
      <c r="L4" s="79" t="s">
        <v>139</v>
      </c>
      <c r="M4" s="92" t="s">
        <v>140</v>
      </c>
      <c r="N4" s="75" t="s">
        <v>141</v>
      </c>
      <c r="O4" s="75" t="s">
        <v>142</v>
      </c>
      <c r="P4" s="76" t="s">
        <v>118</v>
      </c>
      <c r="Q4" s="76" t="s">
        <v>119</v>
      </c>
      <c r="R4" s="76" t="s">
        <v>120</v>
      </c>
      <c r="S4" s="76" t="s">
        <v>121</v>
      </c>
      <c r="T4" s="76" t="s">
        <v>122</v>
      </c>
      <c r="U4" s="76" t="s">
        <v>123</v>
      </c>
      <c r="V4" s="78" t="s">
        <v>124</v>
      </c>
      <c r="Y4" s="1"/>
      <c r="Z4" s="1"/>
      <c r="AA4" s="1"/>
      <c r="AB4" s="1"/>
      <c r="AC4" s="1"/>
    </row>
    <row r="5" spans="1:29" ht="12.75" customHeight="1">
      <c r="A5" s="86" t="s">
        <v>106</v>
      </c>
      <c r="B5" s="87" t="s">
        <v>106</v>
      </c>
      <c r="C5" s="88"/>
      <c r="D5" s="88" t="s">
        <v>106</v>
      </c>
      <c r="E5" s="76" t="s">
        <v>106</v>
      </c>
      <c r="F5" s="90"/>
      <c r="G5" s="76" t="s">
        <v>106</v>
      </c>
      <c r="H5" s="76" t="s">
        <v>106</v>
      </c>
      <c r="I5" s="76" t="s">
        <v>106</v>
      </c>
      <c r="J5" s="79"/>
      <c r="K5" s="79"/>
      <c r="L5" s="79"/>
      <c r="M5" s="92"/>
      <c r="N5" s="75"/>
      <c r="O5" s="75"/>
      <c r="P5" s="76" t="s">
        <v>106</v>
      </c>
      <c r="Q5" s="76" t="s">
        <v>106</v>
      </c>
      <c r="R5" s="76" t="s">
        <v>106</v>
      </c>
      <c r="S5" s="76" t="s">
        <v>106</v>
      </c>
      <c r="T5" s="76" t="s">
        <v>106</v>
      </c>
      <c r="U5" s="76" t="s">
        <v>106</v>
      </c>
      <c r="V5" s="78" t="s">
        <v>106</v>
      </c>
      <c r="Y5" s="1"/>
      <c r="Z5" s="1"/>
      <c r="AA5" s="1"/>
      <c r="AB5" s="1"/>
      <c r="AC5" s="1"/>
    </row>
    <row r="6" spans="1:29" ht="12.75" customHeight="1">
      <c r="A6" s="86" t="s">
        <v>106</v>
      </c>
      <c r="B6" s="87" t="s">
        <v>106</v>
      </c>
      <c r="C6" s="88"/>
      <c r="D6" s="88" t="s">
        <v>106</v>
      </c>
      <c r="E6" s="76" t="s">
        <v>106</v>
      </c>
      <c r="F6" s="90"/>
      <c r="G6" s="76" t="s">
        <v>106</v>
      </c>
      <c r="H6" s="76" t="s">
        <v>106</v>
      </c>
      <c r="I6" s="76" t="s">
        <v>106</v>
      </c>
      <c r="J6" s="79"/>
      <c r="K6" s="79"/>
      <c r="L6" s="79"/>
      <c r="M6" s="92"/>
      <c r="N6" s="75"/>
      <c r="O6" s="75"/>
      <c r="P6" s="76" t="s">
        <v>106</v>
      </c>
      <c r="Q6" s="76" t="s">
        <v>106</v>
      </c>
      <c r="R6" s="76" t="s">
        <v>106</v>
      </c>
      <c r="S6" s="76" t="s">
        <v>106</v>
      </c>
      <c r="T6" s="76" t="s">
        <v>106</v>
      </c>
      <c r="U6" s="76" t="s">
        <v>106</v>
      </c>
      <c r="V6" s="78" t="s">
        <v>106</v>
      </c>
      <c r="Y6" s="1"/>
      <c r="Z6" s="1"/>
      <c r="AA6" s="1"/>
      <c r="AB6" s="1"/>
      <c r="AC6" s="1"/>
    </row>
    <row r="7" spans="1:29" ht="12.75" customHeight="1">
      <c r="A7" s="86" t="s">
        <v>106</v>
      </c>
      <c r="B7" s="87" t="s">
        <v>106</v>
      </c>
      <c r="C7" s="88"/>
      <c r="D7" s="88" t="s">
        <v>106</v>
      </c>
      <c r="E7" s="77"/>
      <c r="F7" s="90"/>
      <c r="G7" s="77"/>
      <c r="H7" s="77"/>
      <c r="I7" s="77"/>
      <c r="J7" s="79"/>
      <c r="K7" s="79"/>
      <c r="L7" s="79"/>
      <c r="M7" s="92"/>
      <c r="N7" s="75"/>
      <c r="O7" s="75"/>
      <c r="P7" s="77"/>
      <c r="Q7" s="77"/>
      <c r="R7" s="77"/>
      <c r="S7" s="77"/>
      <c r="T7" s="77"/>
      <c r="U7" s="77"/>
      <c r="V7" s="78" t="s">
        <v>106</v>
      </c>
      <c r="Y7" s="1"/>
      <c r="Z7" s="1"/>
      <c r="AA7" s="1"/>
      <c r="AB7" s="1"/>
      <c r="AC7" s="1"/>
    </row>
    <row r="8" spans="1:29" ht="12.75" customHeight="1">
      <c r="A8" s="86" t="s">
        <v>106</v>
      </c>
      <c r="B8" s="87" t="s">
        <v>106</v>
      </c>
      <c r="C8" s="88"/>
      <c r="D8" s="88" t="s">
        <v>106</v>
      </c>
      <c r="E8" s="77"/>
      <c r="F8" s="91"/>
      <c r="G8" s="77"/>
      <c r="H8" s="77"/>
      <c r="I8" s="77"/>
      <c r="J8" s="79"/>
      <c r="K8" s="79"/>
      <c r="L8" s="79"/>
      <c r="M8" s="92"/>
      <c r="N8" s="75"/>
      <c r="O8" s="75"/>
      <c r="P8" s="77"/>
      <c r="Q8" s="77"/>
      <c r="R8" s="77"/>
      <c r="S8" s="77"/>
      <c r="T8" s="77"/>
      <c r="U8" s="77"/>
      <c r="V8" s="78" t="s">
        <v>106</v>
      </c>
      <c r="Y8" s="1"/>
      <c r="Z8" s="1"/>
      <c r="AA8" s="1"/>
      <c r="AB8" s="1"/>
      <c r="AC8" s="1"/>
    </row>
    <row r="9" spans="1:29" ht="24" customHeight="1" thickBot="1">
      <c r="A9" s="32">
        <v>1</v>
      </c>
      <c r="B9" s="33">
        <v>11111111111</v>
      </c>
      <c r="C9" s="33" t="s">
        <v>125</v>
      </c>
      <c r="D9" s="33" t="s">
        <v>126</v>
      </c>
      <c r="E9" s="34">
        <v>60</v>
      </c>
      <c r="F9" s="35">
        <v>23.37</v>
      </c>
      <c r="G9" s="36">
        <v>1402</v>
      </c>
      <c r="H9" s="36">
        <f>G9*20.5%</f>
        <v>287.41000000000003</v>
      </c>
      <c r="I9" s="36">
        <f>G9+H9</f>
        <v>1689.41</v>
      </c>
      <c r="J9" s="40">
        <f>G9-S9-T9</f>
        <v>1205.72</v>
      </c>
      <c r="K9" s="41">
        <f>J9*0.15</f>
        <v>180.86</v>
      </c>
      <c r="L9" s="42">
        <f>IF(4253.4*0.15&gt;K9,K9,4253.4*0.15)</f>
        <v>180.86</v>
      </c>
      <c r="M9" s="43">
        <f>IF(K9&gt;L9,K9-L9,0)</f>
        <v>0</v>
      </c>
      <c r="N9" s="44">
        <f>IF(G9*0.00759&gt;37.98,37.98,G9*0.00759)</f>
        <v>10.64</v>
      </c>
      <c r="O9" s="44">
        <f>IF(G9*0.00759&gt;N9,G9*0.00759-N9,0)</f>
        <v>0</v>
      </c>
      <c r="P9" s="45">
        <f>G9*11%</f>
        <v>154.22</v>
      </c>
      <c r="Q9" s="45">
        <f>G9*7.5%</f>
        <v>105.15</v>
      </c>
      <c r="R9" s="45">
        <f>G9*2%</f>
        <v>28.04</v>
      </c>
      <c r="S9" s="45">
        <f>G9*9%</f>
        <v>126.18</v>
      </c>
      <c r="T9" s="45">
        <f>G9*5%</f>
        <v>70.099999999999994</v>
      </c>
      <c r="U9" s="36">
        <f>T9+S9+R9+Q9+P9+O9+M9</f>
        <v>483.69</v>
      </c>
      <c r="V9" s="37">
        <f>I9-U9</f>
        <v>1205.72</v>
      </c>
      <c r="Y9" s="1"/>
      <c r="Z9" s="1"/>
      <c r="AA9" s="1"/>
      <c r="AB9" s="1"/>
      <c r="AC9" s="1"/>
    </row>
    <row r="10" spans="1:29" ht="12.75" customHeight="1">
      <c r="A10" s="38"/>
      <c r="B10" s="38"/>
      <c r="C10" s="38"/>
      <c r="D10" s="38"/>
      <c r="V10" s="38"/>
      <c r="Y10" s="1"/>
      <c r="Z10" s="1"/>
      <c r="AA10" s="1"/>
      <c r="AB10" s="1"/>
      <c r="AC10" s="1"/>
    </row>
    <row r="11" spans="1:29" ht="12.75" customHeight="1">
      <c r="A11" s="38"/>
      <c r="B11" s="38"/>
      <c r="C11" s="38"/>
      <c r="D11" s="38"/>
      <c r="V11" s="38"/>
      <c r="Y11" s="1"/>
      <c r="Z11" s="1"/>
      <c r="AA11" s="1"/>
      <c r="AB11" s="1"/>
      <c r="AC11" s="1"/>
    </row>
    <row r="12" spans="1:29" ht="12.75" customHeight="1">
      <c r="A12" s="38"/>
      <c r="B12" s="38"/>
      <c r="C12" s="38"/>
      <c r="D12" s="38"/>
      <c r="V12" s="38"/>
      <c r="Y12" s="1"/>
      <c r="Z12" s="1"/>
      <c r="AA12" s="1"/>
      <c r="AB12" s="1"/>
      <c r="AC12" s="1"/>
    </row>
    <row r="13" spans="1:29" ht="144.75" customHeight="1" thickBo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38"/>
      <c r="Y13" s="1"/>
      <c r="Z13" s="1"/>
      <c r="AA13" s="1"/>
      <c r="AB13" s="1"/>
      <c r="AC13" s="1"/>
    </row>
    <row r="14" spans="1:29" ht="26.25" customHeight="1">
      <c r="A14" s="80" t="s">
        <v>127</v>
      </c>
      <c r="B14" s="81" t="s">
        <v>106</v>
      </c>
      <c r="C14" s="81"/>
      <c r="D14" s="81" t="s">
        <v>106</v>
      </c>
      <c r="E14" s="81" t="s">
        <v>106</v>
      </c>
      <c r="F14" s="81"/>
      <c r="G14" s="81" t="s">
        <v>106</v>
      </c>
      <c r="H14" s="81" t="s">
        <v>106</v>
      </c>
      <c r="I14" s="81" t="s">
        <v>106</v>
      </c>
      <c r="J14" s="81" t="s">
        <v>106</v>
      </c>
      <c r="K14" s="81" t="s">
        <v>106</v>
      </c>
      <c r="L14" s="81"/>
      <c r="M14" s="81"/>
      <c r="N14" s="81" t="s">
        <v>106</v>
      </c>
      <c r="O14" s="81"/>
      <c r="P14" s="81" t="s">
        <v>106</v>
      </c>
      <c r="Q14" s="81" t="s">
        <v>106</v>
      </c>
      <c r="R14" s="81" t="s">
        <v>106</v>
      </c>
      <c r="S14" s="81" t="s">
        <v>106</v>
      </c>
      <c r="T14" s="81" t="s">
        <v>106</v>
      </c>
      <c r="U14" s="81" t="s">
        <v>106</v>
      </c>
      <c r="V14" s="82" t="s">
        <v>106</v>
      </c>
      <c r="Y14" s="1"/>
      <c r="Z14" s="1"/>
      <c r="AA14" s="1"/>
      <c r="AB14" s="1"/>
      <c r="AC14" s="1"/>
    </row>
    <row r="15" spans="1:29" ht="9" customHeight="1">
      <c r="A15" s="25"/>
      <c r="B15" s="26"/>
      <c r="C15" s="27"/>
      <c r="D15" s="27"/>
      <c r="E15" s="27" t="s">
        <v>106</v>
      </c>
      <c r="F15" s="27"/>
      <c r="G15" s="27" t="s">
        <v>106</v>
      </c>
      <c r="H15" s="27" t="s">
        <v>106</v>
      </c>
      <c r="I15" s="27" t="s">
        <v>106</v>
      </c>
      <c r="J15" s="27" t="s">
        <v>106</v>
      </c>
      <c r="K15" s="27" t="s">
        <v>106</v>
      </c>
      <c r="L15" s="27"/>
      <c r="M15" s="27"/>
      <c r="N15" s="27" t="s">
        <v>106</v>
      </c>
      <c r="O15" s="27"/>
      <c r="P15" s="27" t="s">
        <v>106</v>
      </c>
      <c r="Q15" s="27" t="s">
        <v>106</v>
      </c>
      <c r="R15" s="27" t="s">
        <v>106</v>
      </c>
      <c r="S15" s="27" t="s">
        <v>106</v>
      </c>
      <c r="T15" s="27" t="s">
        <v>106</v>
      </c>
      <c r="U15" s="27" t="s">
        <v>106</v>
      </c>
      <c r="V15" s="28"/>
      <c r="Y15" s="1"/>
      <c r="Z15" s="1"/>
      <c r="AA15" s="1"/>
      <c r="AB15" s="1"/>
      <c r="AC15" s="1"/>
    </row>
    <row r="16" spans="1:29" ht="12.75" customHeight="1">
      <c r="A16" s="25"/>
      <c r="B16" s="101"/>
      <c r="C16" s="102"/>
      <c r="D16" s="102"/>
      <c r="E16" s="27" t="s">
        <v>106</v>
      </c>
      <c r="F16" s="27"/>
      <c r="G16" s="27" t="s">
        <v>106</v>
      </c>
      <c r="H16" s="27" t="s">
        <v>106</v>
      </c>
      <c r="I16" s="27" t="s">
        <v>106</v>
      </c>
      <c r="J16" s="27" t="s">
        <v>106</v>
      </c>
      <c r="K16" s="27" t="s">
        <v>106</v>
      </c>
      <c r="L16" s="27"/>
      <c r="M16" s="27"/>
      <c r="N16" s="27" t="s">
        <v>106</v>
      </c>
      <c r="O16" s="27"/>
      <c r="P16" s="27" t="s">
        <v>106</v>
      </c>
      <c r="Q16" s="27" t="s">
        <v>106</v>
      </c>
      <c r="R16" s="27" t="s">
        <v>106</v>
      </c>
      <c r="S16" s="27" t="s">
        <v>106</v>
      </c>
      <c r="T16" s="27" t="s">
        <v>106</v>
      </c>
      <c r="U16" s="27" t="s">
        <v>106</v>
      </c>
      <c r="V16" s="28"/>
      <c r="Y16" s="1"/>
      <c r="Z16" s="1"/>
      <c r="AA16" s="1"/>
      <c r="AB16" s="1"/>
      <c r="AC16" s="1"/>
    </row>
    <row r="17" spans="1:29" ht="12.75" customHeight="1" thickBot="1">
      <c r="A17" s="25"/>
      <c r="B17" s="39"/>
      <c r="C17" s="30"/>
      <c r="D17" s="30"/>
      <c r="E17" s="27" t="s">
        <v>106</v>
      </c>
      <c r="F17" s="27"/>
      <c r="G17" s="27" t="s">
        <v>106</v>
      </c>
      <c r="H17" s="27" t="s">
        <v>106</v>
      </c>
      <c r="I17" s="27" t="s">
        <v>106</v>
      </c>
      <c r="J17" s="27" t="s">
        <v>106</v>
      </c>
      <c r="K17" s="27" t="s">
        <v>106</v>
      </c>
      <c r="L17" s="27"/>
      <c r="M17" s="27"/>
      <c r="N17" s="27" t="s">
        <v>106</v>
      </c>
      <c r="O17" s="27"/>
      <c r="P17" s="27" t="s">
        <v>106</v>
      </c>
      <c r="Q17" s="27" t="s">
        <v>106</v>
      </c>
      <c r="R17" s="27" t="s">
        <v>106</v>
      </c>
      <c r="S17" s="27" t="s">
        <v>106</v>
      </c>
      <c r="T17" s="27" t="s">
        <v>106</v>
      </c>
      <c r="U17" s="27" t="s">
        <v>106</v>
      </c>
      <c r="V17" s="28"/>
      <c r="Y17" s="1"/>
      <c r="Z17" s="1"/>
      <c r="AA17" s="1"/>
      <c r="AB17" s="1"/>
      <c r="AC17" s="1"/>
    </row>
    <row r="18" spans="1:29" ht="12.75" customHeight="1">
      <c r="A18" s="31"/>
      <c r="B18" s="27" t="s">
        <v>106</v>
      </c>
      <c r="C18" s="27"/>
      <c r="D18" s="27" t="s">
        <v>106</v>
      </c>
      <c r="E18" s="27" t="s">
        <v>106</v>
      </c>
      <c r="F18" s="27"/>
      <c r="G18" s="27" t="s">
        <v>106</v>
      </c>
      <c r="H18" s="27" t="s">
        <v>106</v>
      </c>
      <c r="I18" s="27" t="s">
        <v>106</v>
      </c>
      <c r="J18" s="27" t="s">
        <v>106</v>
      </c>
      <c r="K18" s="27" t="s">
        <v>106</v>
      </c>
      <c r="L18" s="27"/>
      <c r="M18" s="27"/>
      <c r="N18" s="27" t="s">
        <v>106</v>
      </c>
      <c r="O18" s="27"/>
      <c r="P18" s="103" t="s">
        <v>108</v>
      </c>
      <c r="Q18" s="104"/>
      <c r="R18" s="105"/>
      <c r="S18" s="103" t="s">
        <v>109</v>
      </c>
      <c r="T18" s="105"/>
      <c r="U18" s="27" t="s">
        <v>106</v>
      </c>
      <c r="V18" s="28"/>
      <c r="Y18" s="1"/>
      <c r="Z18" s="1"/>
      <c r="AA18" s="1"/>
      <c r="AB18" s="1"/>
      <c r="AC18" s="1"/>
    </row>
    <row r="19" spans="1:29" ht="12.75" customHeight="1">
      <c r="A19" s="86" t="s">
        <v>110</v>
      </c>
      <c r="B19" s="87" t="s">
        <v>111</v>
      </c>
      <c r="C19" s="88" t="s">
        <v>112</v>
      </c>
      <c r="D19" s="88" t="s">
        <v>113</v>
      </c>
      <c r="E19" s="76" t="s">
        <v>114</v>
      </c>
      <c r="F19" s="89" t="s">
        <v>115</v>
      </c>
      <c r="G19" s="76" t="s">
        <v>116</v>
      </c>
      <c r="H19" s="76" t="s">
        <v>143</v>
      </c>
      <c r="I19" s="76" t="s">
        <v>117</v>
      </c>
      <c r="J19" s="79" t="s">
        <v>137</v>
      </c>
      <c r="K19" s="79" t="s">
        <v>138</v>
      </c>
      <c r="L19" s="79" t="s">
        <v>139</v>
      </c>
      <c r="M19" s="92" t="s">
        <v>140</v>
      </c>
      <c r="N19" s="75" t="s">
        <v>141</v>
      </c>
      <c r="O19" s="75" t="s">
        <v>142</v>
      </c>
      <c r="P19" s="95" t="s">
        <v>133</v>
      </c>
      <c r="Q19" s="96"/>
      <c r="R19" s="76" t="s">
        <v>120</v>
      </c>
      <c r="S19" s="95" t="s">
        <v>129</v>
      </c>
      <c r="T19" s="96"/>
      <c r="U19" s="76" t="s">
        <v>123</v>
      </c>
      <c r="V19" s="78" t="s">
        <v>124</v>
      </c>
      <c r="Y19" s="1"/>
      <c r="Z19" s="1"/>
      <c r="AA19" s="1"/>
      <c r="AB19" s="1"/>
      <c r="AC19" s="1"/>
    </row>
    <row r="20" spans="1:29" ht="12.75" customHeight="1">
      <c r="A20" s="86" t="s">
        <v>106</v>
      </c>
      <c r="B20" s="87" t="s">
        <v>106</v>
      </c>
      <c r="C20" s="88"/>
      <c r="D20" s="88" t="s">
        <v>106</v>
      </c>
      <c r="E20" s="76" t="s">
        <v>106</v>
      </c>
      <c r="F20" s="90"/>
      <c r="G20" s="76" t="s">
        <v>106</v>
      </c>
      <c r="H20" s="76" t="s">
        <v>106</v>
      </c>
      <c r="I20" s="76" t="s">
        <v>106</v>
      </c>
      <c r="J20" s="79"/>
      <c r="K20" s="79"/>
      <c r="L20" s="79"/>
      <c r="M20" s="92"/>
      <c r="N20" s="75"/>
      <c r="O20" s="75"/>
      <c r="P20" s="97"/>
      <c r="Q20" s="98"/>
      <c r="R20" s="76" t="s">
        <v>106</v>
      </c>
      <c r="S20" s="97"/>
      <c r="T20" s="98"/>
      <c r="U20" s="76" t="s">
        <v>106</v>
      </c>
      <c r="V20" s="78" t="s">
        <v>106</v>
      </c>
      <c r="Y20" s="1"/>
      <c r="Z20" s="1"/>
      <c r="AA20" s="1"/>
      <c r="AB20" s="1"/>
      <c r="AC20" s="1"/>
    </row>
    <row r="21" spans="1:29" ht="12.75" customHeight="1">
      <c r="A21" s="86" t="s">
        <v>106</v>
      </c>
      <c r="B21" s="87" t="s">
        <v>106</v>
      </c>
      <c r="C21" s="88"/>
      <c r="D21" s="88" t="s">
        <v>106</v>
      </c>
      <c r="E21" s="76" t="s">
        <v>106</v>
      </c>
      <c r="F21" s="90"/>
      <c r="G21" s="76" t="s">
        <v>106</v>
      </c>
      <c r="H21" s="76" t="s">
        <v>106</v>
      </c>
      <c r="I21" s="76" t="s">
        <v>106</v>
      </c>
      <c r="J21" s="79"/>
      <c r="K21" s="79"/>
      <c r="L21" s="79"/>
      <c r="M21" s="92"/>
      <c r="N21" s="75"/>
      <c r="O21" s="75"/>
      <c r="P21" s="97"/>
      <c r="Q21" s="98"/>
      <c r="R21" s="76" t="s">
        <v>106</v>
      </c>
      <c r="S21" s="97"/>
      <c r="T21" s="98"/>
      <c r="U21" s="76" t="s">
        <v>106</v>
      </c>
      <c r="V21" s="78" t="s">
        <v>106</v>
      </c>
      <c r="Y21" s="1"/>
      <c r="Z21" s="1"/>
      <c r="AA21" s="1"/>
      <c r="AB21" s="1"/>
      <c r="AC21" s="1"/>
    </row>
    <row r="22" spans="1:29" ht="12.75" customHeight="1">
      <c r="A22" s="86" t="s">
        <v>106</v>
      </c>
      <c r="B22" s="87" t="s">
        <v>106</v>
      </c>
      <c r="C22" s="88"/>
      <c r="D22" s="88" t="s">
        <v>106</v>
      </c>
      <c r="E22" s="77"/>
      <c r="F22" s="90"/>
      <c r="G22" s="77"/>
      <c r="H22" s="77"/>
      <c r="I22" s="77"/>
      <c r="J22" s="79"/>
      <c r="K22" s="79"/>
      <c r="L22" s="79"/>
      <c r="M22" s="92"/>
      <c r="N22" s="75"/>
      <c r="O22" s="75"/>
      <c r="P22" s="97"/>
      <c r="Q22" s="98"/>
      <c r="R22" s="77"/>
      <c r="S22" s="97"/>
      <c r="T22" s="98"/>
      <c r="U22" s="77"/>
      <c r="V22" s="78" t="s">
        <v>106</v>
      </c>
      <c r="Y22" s="1"/>
      <c r="Z22" s="1"/>
      <c r="AA22" s="1"/>
      <c r="AB22" s="1"/>
      <c r="AC22" s="1"/>
    </row>
    <row r="23" spans="1:29" ht="12.75" customHeight="1">
      <c r="A23" s="86" t="s">
        <v>106</v>
      </c>
      <c r="B23" s="87" t="s">
        <v>106</v>
      </c>
      <c r="C23" s="88"/>
      <c r="D23" s="88" t="s">
        <v>106</v>
      </c>
      <c r="E23" s="77"/>
      <c r="F23" s="91"/>
      <c r="G23" s="77"/>
      <c r="H23" s="77"/>
      <c r="I23" s="77"/>
      <c r="J23" s="79"/>
      <c r="K23" s="79"/>
      <c r="L23" s="79"/>
      <c r="M23" s="92"/>
      <c r="N23" s="75"/>
      <c r="O23" s="75"/>
      <c r="P23" s="99"/>
      <c r="Q23" s="100"/>
      <c r="R23" s="77"/>
      <c r="S23" s="99"/>
      <c r="T23" s="100"/>
      <c r="U23" s="77"/>
      <c r="V23" s="78" t="s">
        <v>106</v>
      </c>
      <c r="Y23" s="1"/>
      <c r="Z23" s="1"/>
      <c r="AA23" s="1"/>
      <c r="AB23" s="1"/>
      <c r="AC23" s="1"/>
    </row>
    <row r="24" spans="1:29" ht="33" customHeight="1" thickBot="1">
      <c r="A24" s="32">
        <v>1</v>
      </c>
      <c r="B24" s="33">
        <v>11111111111</v>
      </c>
      <c r="C24" s="65" t="s">
        <v>162</v>
      </c>
      <c r="D24" s="33" t="s">
        <v>128</v>
      </c>
      <c r="E24" s="34">
        <v>60</v>
      </c>
      <c r="F24" s="35">
        <v>46.34</v>
      </c>
      <c r="G24" s="36">
        <f>E24*F24</f>
        <v>2780.4</v>
      </c>
      <c r="H24" s="36">
        <f>G24*24.5%</f>
        <v>681.2</v>
      </c>
      <c r="I24" s="36">
        <f>G24+H24</f>
        <v>3461.6</v>
      </c>
      <c r="J24" s="46">
        <f>G24-S24-T24</f>
        <v>2571.87</v>
      </c>
      <c r="K24" s="46">
        <f>J24*0.15</f>
        <v>385.78</v>
      </c>
      <c r="L24" s="46">
        <f>IF(4253.4*0.15&gt;K24,K24,4253.4*0.15)</f>
        <v>385.78</v>
      </c>
      <c r="M24" s="46">
        <f>IF(K24&gt;L24,K24-L24,0)</f>
        <v>0</v>
      </c>
      <c r="N24" s="46">
        <f>IF(G24*0.00759&gt;37.98,37.98,G24*0.00759)</f>
        <v>21.1</v>
      </c>
      <c r="O24" s="47">
        <f>IF(G24*0.00759&gt;N24,G24*0.00759-N24,0)</f>
        <v>0</v>
      </c>
      <c r="P24" s="93">
        <f>G24*22.5%</f>
        <v>625.59</v>
      </c>
      <c r="Q24" s="94"/>
      <c r="R24" s="45">
        <f>G24*2%</f>
        <v>55.61</v>
      </c>
      <c r="S24" s="93">
        <f>G24*7.5%</f>
        <v>208.53</v>
      </c>
      <c r="T24" s="94"/>
      <c r="U24" s="36">
        <f>+S24+R24+P24+O24+M24</f>
        <v>889.73</v>
      </c>
      <c r="V24" s="37">
        <f>I24-U24</f>
        <v>2571.87</v>
      </c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K25" s="2"/>
      <c r="L25" s="2"/>
      <c r="M25" s="2"/>
      <c r="P25" s="8"/>
      <c r="R25" s="1"/>
      <c r="S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K26" s="2"/>
      <c r="L26" s="3"/>
      <c r="M26" s="3"/>
      <c r="P26" s="8"/>
      <c r="R26" s="1"/>
      <c r="S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K27" s="2"/>
      <c r="L27" s="2"/>
      <c r="M27" s="2"/>
      <c r="P27" s="8"/>
      <c r="R27" s="1"/>
      <c r="S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K28" s="2"/>
      <c r="L28" s="2"/>
      <c r="M28" s="2"/>
      <c r="P28" s="8"/>
      <c r="R28" s="1"/>
      <c r="S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K29" s="2"/>
      <c r="L29" s="3"/>
      <c r="M29" s="3"/>
      <c r="P29" s="8"/>
      <c r="R29" s="1"/>
      <c r="S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K30" s="2"/>
      <c r="L30" s="3"/>
      <c r="M30" s="3"/>
      <c r="P30" s="8"/>
      <c r="R30" s="1"/>
      <c r="S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K31" s="2"/>
      <c r="L31" s="3"/>
      <c r="M31" s="3"/>
      <c r="P31" s="8"/>
      <c r="R31" s="1"/>
      <c r="S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K32" s="2"/>
      <c r="L32" s="3"/>
      <c r="M32" s="3"/>
      <c r="P32" s="8"/>
      <c r="R32" s="1"/>
      <c r="S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K33" s="2"/>
      <c r="L33" s="3"/>
      <c r="M33" s="3"/>
      <c r="P33" s="8"/>
      <c r="R33" s="1"/>
      <c r="S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K34" s="2"/>
      <c r="L34" s="3"/>
      <c r="M34" s="3"/>
      <c r="P34" s="8"/>
      <c r="R34" s="1"/>
      <c r="S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K35" s="2"/>
      <c r="L35" s="3"/>
      <c r="M35" s="3"/>
      <c r="P35" s="8"/>
      <c r="R35" s="1"/>
      <c r="S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K36" s="2"/>
      <c r="L36" s="2"/>
      <c r="M36" s="2"/>
      <c r="P36" s="8"/>
      <c r="R36" s="1"/>
      <c r="S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K37" s="2"/>
      <c r="L37" s="3"/>
      <c r="M37" s="3"/>
      <c r="P37" s="8"/>
      <c r="R37" s="1"/>
      <c r="S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K38" s="2"/>
      <c r="L38" s="2"/>
      <c r="M38" s="2"/>
      <c r="P38" s="8"/>
      <c r="R38" s="1"/>
      <c r="S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K39" s="2"/>
      <c r="L39" s="3"/>
      <c r="M39" s="3"/>
      <c r="P39" s="8"/>
      <c r="R39" s="1"/>
      <c r="S39" s="1"/>
      <c r="Y39" s="1"/>
      <c r="Z39" s="1"/>
      <c r="AA39" s="1"/>
      <c r="AB39" s="1"/>
      <c r="AC39" s="1"/>
    </row>
    <row r="40" spans="1:29">
      <c r="Y40" s="1"/>
      <c r="Z40" s="1"/>
      <c r="AA40" s="1"/>
      <c r="AB40" s="1"/>
      <c r="AC40" s="1"/>
    </row>
    <row r="41" spans="1:29">
      <c r="Y41" s="1"/>
      <c r="Z41" s="1"/>
      <c r="AA41" s="1"/>
      <c r="AB41" s="1"/>
      <c r="AC41" s="1"/>
    </row>
    <row r="42" spans="1:29">
      <c r="Y42" s="1"/>
      <c r="Z42" s="1"/>
      <c r="AA42" s="1"/>
      <c r="AB42" s="1"/>
      <c r="AC42" s="1"/>
    </row>
    <row r="43" spans="1:29">
      <c r="Y43" s="1"/>
      <c r="Z43" s="1"/>
      <c r="AA43" s="1"/>
      <c r="AB43" s="1"/>
      <c r="AC43" s="1"/>
    </row>
    <row r="44" spans="1:29">
      <c r="Y44" s="1"/>
      <c r="Z44" s="1"/>
      <c r="AA44" s="1"/>
      <c r="AB44" s="1"/>
      <c r="AC44" s="1"/>
    </row>
    <row r="45" spans="1:29">
      <c r="Y45" s="1"/>
      <c r="Z45" s="1"/>
      <c r="AA45" s="1"/>
      <c r="AB45" s="1"/>
      <c r="AC45" s="1"/>
    </row>
    <row r="46" spans="1:29">
      <c r="Y46" s="1"/>
      <c r="Z46" s="1"/>
      <c r="AA46" s="1"/>
      <c r="AB46" s="1"/>
      <c r="AC46" s="1"/>
    </row>
    <row r="47" spans="1:29">
      <c r="Y47" s="1"/>
      <c r="Z47" s="1"/>
      <c r="AA47" s="1"/>
      <c r="AB47" s="1"/>
      <c r="AC47" s="1"/>
    </row>
    <row r="48" spans="1:29">
      <c r="Y48" s="1"/>
      <c r="Z48" s="1"/>
      <c r="AA48" s="1"/>
      <c r="AB48" s="1"/>
      <c r="AC48" s="1"/>
    </row>
    <row r="49" spans="25:29">
      <c r="Y49" s="1"/>
      <c r="Z49" s="1"/>
      <c r="AA49" s="1"/>
      <c r="AB49" s="1"/>
      <c r="AC49" s="1"/>
    </row>
    <row r="50" spans="25:29">
      <c r="Y50" s="1"/>
      <c r="Z50" s="1"/>
      <c r="AA50" s="1"/>
      <c r="AB50" s="1"/>
      <c r="AC50" s="1"/>
    </row>
  </sheetData>
  <mergeCells count="52">
    <mergeCell ref="M19:M23"/>
    <mergeCell ref="M4:M8"/>
    <mergeCell ref="V19:V23"/>
    <mergeCell ref="P24:Q24"/>
    <mergeCell ref="S24:T24"/>
    <mergeCell ref="N19:N23"/>
    <mergeCell ref="P19:Q23"/>
    <mergeCell ref="R19:R23"/>
    <mergeCell ref="S19:T23"/>
    <mergeCell ref="U19:U23"/>
    <mergeCell ref="O19:O23"/>
    <mergeCell ref="A14:V14"/>
    <mergeCell ref="B16:D16"/>
    <mergeCell ref="P18:R18"/>
    <mergeCell ref="S18:T18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L19:L23"/>
    <mergeCell ref="A1:V1"/>
    <mergeCell ref="P3:R3"/>
    <mergeCell ref="S3:T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A13:U13"/>
    <mergeCell ref="N4:N8"/>
    <mergeCell ref="U4:U8"/>
    <mergeCell ref="V4:V8"/>
    <mergeCell ref="P4:P8"/>
    <mergeCell ref="Q4:Q8"/>
    <mergeCell ref="R4:R8"/>
    <mergeCell ref="S4:S8"/>
    <mergeCell ref="T4:T8"/>
    <mergeCell ref="O4:O8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A11" workbookViewId="0">
      <selection activeCell="B5" sqref="B5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106" t="s">
        <v>54</v>
      </c>
      <c r="B1" s="106"/>
      <c r="C1" s="106"/>
      <c r="D1" s="106"/>
      <c r="E1" s="10" t="s">
        <v>55</v>
      </c>
      <c r="F1" s="11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>
      <c r="A2" s="11"/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>
      <c r="A3" s="11"/>
      <c r="B3" s="11"/>
      <c r="C3" s="11"/>
      <c r="D3" s="11"/>
      <c r="E3" s="11"/>
      <c r="F3" s="11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>
      <c r="A4" s="12" t="s">
        <v>56</v>
      </c>
      <c r="B4" s="9" t="s">
        <v>57</v>
      </c>
      <c r="C4" s="11"/>
      <c r="D4" s="11"/>
      <c r="E4" s="11"/>
      <c r="F4" s="11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>
      <c r="A5" s="12" t="s">
        <v>58</v>
      </c>
      <c r="B5" s="9" t="s">
        <v>53</v>
      </c>
      <c r="C5" s="11"/>
      <c r="D5" s="11"/>
      <c r="E5" s="11"/>
      <c r="F5" s="1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>
      <c r="A6" s="12" t="s">
        <v>59</v>
      </c>
      <c r="B6" s="9" t="s">
        <v>102</v>
      </c>
      <c r="C6" s="11"/>
      <c r="D6" s="11"/>
      <c r="E6" s="11"/>
      <c r="F6" s="1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>
      <c r="A7" s="12" t="s">
        <v>60</v>
      </c>
      <c r="B7" s="9" t="s">
        <v>33</v>
      </c>
      <c r="C7" s="11"/>
      <c r="D7" s="11"/>
      <c r="E7" s="11"/>
      <c r="F7" s="1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>
      <c r="A8" s="12"/>
      <c r="B8" s="11"/>
      <c r="C8" s="11"/>
      <c r="D8" s="11"/>
      <c r="E8" s="11"/>
      <c r="F8" s="1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>
      <c r="A9" s="12"/>
      <c r="B9" s="11"/>
      <c r="C9" s="11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>
      <c r="A10" s="12" t="s">
        <v>61</v>
      </c>
      <c r="B10" s="9" t="s">
        <v>62</v>
      </c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>
      <c r="A11" s="12"/>
      <c r="B11" s="11"/>
      <c r="C11" s="11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>
      <c r="A12" s="12"/>
      <c r="B12" s="11"/>
      <c r="C12" s="11"/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>
      <c r="A13" s="12" t="s">
        <v>63</v>
      </c>
      <c r="B13" s="11"/>
      <c r="C13" s="11"/>
      <c r="D13" s="11"/>
      <c r="E13" s="11"/>
      <c r="F13" s="1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>
      <c r="A14" s="12"/>
      <c r="B14" s="11"/>
      <c r="C14" s="11"/>
      <c r="D14" s="11"/>
      <c r="E14" s="11"/>
      <c r="F14" s="1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>
      <c r="A15" s="12" t="s">
        <v>64</v>
      </c>
      <c r="B15" s="9"/>
      <c r="C15" s="12" t="s">
        <v>64</v>
      </c>
      <c r="D15" s="11"/>
      <c r="E15" s="9" t="s">
        <v>65</v>
      </c>
      <c r="F15" s="1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>
      <c r="A16" s="12" t="s">
        <v>66</v>
      </c>
      <c r="B16" s="11"/>
      <c r="C16" s="11"/>
      <c r="D16" s="11"/>
      <c r="E16" s="11"/>
      <c r="F16" s="1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>
      <c r="A17" s="12"/>
      <c r="B17" s="11"/>
      <c r="C17" s="11"/>
      <c r="D17" s="11"/>
      <c r="E17" s="11"/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>
      <c r="A18" s="12" t="s">
        <v>67</v>
      </c>
      <c r="B18" s="107" t="s">
        <v>68</v>
      </c>
      <c r="C18" s="108"/>
      <c r="D18" s="11"/>
      <c r="E18" s="11"/>
      <c r="F18" s="1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>
      <c r="A19" s="12" t="s">
        <v>69</v>
      </c>
      <c r="B19" s="109" t="s">
        <v>70</v>
      </c>
      <c r="C19" s="109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>
      <c r="A20" s="12" t="s">
        <v>71</v>
      </c>
      <c r="B20" s="11"/>
      <c r="C20" s="1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>
      <c r="A21" s="12" t="s">
        <v>72</v>
      </c>
      <c r="B21" s="110" t="s">
        <v>73</v>
      </c>
      <c r="C21" s="110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>
      <c r="A22" s="12" t="s">
        <v>74</v>
      </c>
      <c r="B22" s="9" t="s">
        <v>75</v>
      </c>
      <c r="C22" s="9" t="s">
        <v>76</v>
      </c>
      <c r="D22" s="11"/>
      <c r="E22" s="11"/>
      <c r="F22" s="1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>
      <c r="A23" s="12"/>
      <c r="B23" s="11"/>
      <c r="C23" s="11"/>
      <c r="D23" s="11"/>
      <c r="E23" s="11"/>
      <c r="F23" s="1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>
      <c r="A24" s="12"/>
      <c r="B24" s="11"/>
      <c r="C24" s="11"/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>
      <c r="A25" s="12" t="s">
        <v>77</v>
      </c>
      <c r="B25" s="11"/>
      <c r="C25" s="9" t="s">
        <v>78</v>
      </c>
      <c r="D25" s="11"/>
      <c r="E25" s="11"/>
      <c r="F25" s="1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B3" sqref="B3"/>
    </sheetView>
  </sheetViews>
  <sheetFormatPr defaultRowHeight="12.75"/>
  <cols>
    <col min="1" max="1" width="29.7109375" customWidth="1"/>
    <col min="2" max="2" width="45.8554687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56" t="s">
        <v>79</v>
      </c>
      <c r="B1" s="57" t="s">
        <v>80</v>
      </c>
      <c r="C1" s="56" t="s">
        <v>81</v>
      </c>
      <c r="D1" s="2"/>
      <c r="E1" s="2"/>
    </row>
    <row r="2" spans="1:10" ht="42.75" customHeight="1">
      <c r="A2" s="54" t="s">
        <v>130</v>
      </c>
      <c r="B2" s="23">
        <f>Bordro!J9+Bordro!J24</f>
        <v>3777.59</v>
      </c>
      <c r="C2" s="22">
        <f>Bordro!M9+Bordro!M24</f>
        <v>0</v>
      </c>
      <c r="D2" s="2"/>
      <c r="E2" s="2"/>
    </row>
    <row r="3" spans="1:10" ht="33" customHeight="1">
      <c r="A3" s="55" t="s">
        <v>99</v>
      </c>
      <c r="B3" s="23">
        <f>Bordro!G24+Bordro!G9</f>
        <v>4182.3999999999996</v>
      </c>
      <c r="C3" s="22">
        <f>Bordro!O9+Bordro!O24</f>
        <v>0</v>
      </c>
    </row>
    <row r="4" spans="1:10" ht="33" customHeight="1">
      <c r="A4" s="1"/>
      <c r="B4" s="16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111" t="s">
        <v>51</v>
      </c>
      <c r="B6" s="111"/>
      <c r="C6" s="24">
        <f>+C3</f>
        <v>0</v>
      </c>
      <c r="D6" s="17" t="s">
        <v>52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A12" sqref="A12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13" t="s">
        <v>82</v>
      </c>
      <c r="B1" s="14" t="s">
        <v>83</v>
      </c>
      <c r="C1" s="14" t="s">
        <v>84</v>
      </c>
      <c r="D1" s="14" t="s">
        <v>85</v>
      </c>
      <c r="E1" s="14" t="s">
        <v>86</v>
      </c>
      <c r="F1" s="14" t="s">
        <v>87</v>
      </c>
      <c r="G1" s="14" t="s">
        <v>88</v>
      </c>
      <c r="H1" s="14" t="s">
        <v>89</v>
      </c>
      <c r="I1" s="14" t="s">
        <v>90</v>
      </c>
      <c r="J1" s="14" t="s">
        <v>91</v>
      </c>
      <c r="K1" s="14" t="s">
        <v>92</v>
      </c>
      <c r="L1" s="14" t="s">
        <v>93</v>
      </c>
      <c r="M1" s="14" t="s">
        <v>94</v>
      </c>
      <c r="N1" s="14" t="s">
        <v>95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workbookViewId="0">
      <selection activeCell="I3" sqref="I3"/>
    </sheetView>
  </sheetViews>
  <sheetFormatPr defaultRowHeight="12.75"/>
  <cols>
    <col min="1" max="1" width="25.28515625" customWidth="1"/>
    <col min="2" max="2" width="8.5703125" customWidth="1"/>
    <col min="3" max="3" width="10.42578125" customWidth="1"/>
    <col min="4" max="4" width="13" customWidth="1"/>
    <col min="5" max="5" width="10.7109375" customWidth="1"/>
    <col min="6" max="6" width="11.28515625" customWidth="1"/>
    <col min="7" max="7" width="10.7109375" customWidth="1"/>
    <col min="8" max="8" width="9.7109375" customWidth="1"/>
    <col min="9" max="9" width="12.42578125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58.5" customHeight="1">
      <c r="A1" s="48" t="s">
        <v>144</v>
      </c>
      <c r="B1" s="49" t="s">
        <v>145</v>
      </c>
      <c r="C1" s="49" t="s">
        <v>146</v>
      </c>
      <c r="D1" s="49" t="s">
        <v>147</v>
      </c>
      <c r="E1" s="49" t="s">
        <v>148</v>
      </c>
      <c r="F1" s="50" t="s">
        <v>149</v>
      </c>
      <c r="G1" s="50" t="s">
        <v>150</v>
      </c>
      <c r="H1" s="50" t="s">
        <v>151</v>
      </c>
      <c r="I1" s="50" t="s">
        <v>152</v>
      </c>
      <c r="J1" s="1"/>
      <c r="K1" s="1"/>
      <c r="L1" s="1"/>
      <c r="M1" s="1"/>
      <c r="N1" s="1"/>
    </row>
    <row r="2" spans="1:18" ht="26.25" customHeight="1">
      <c r="A2" s="51" t="s">
        <v>153</v>
      </c>
      <c r="B2" s="51"/>
      <c r="C2" s="51"/>
      <c r="D2" s="51"/>
      <c r="E2" s="52"/>
      <c r="F2" s="52"/>
      <c r="G2" s="52"/>
      <c r="H2" s="52"/>
      <c r="I2" s="52"/>
      <c r="J2" s="1"/>
      <c r="K2" s="1"/>
      <c r="L2" s="1"/>
      <c r="M2" s="1"/>
      <c r="N2" s="1"/>
    </row>
    <row r="3" spans="1:18" ht="30" customHeight="1">
      <c r="A3" s="51" t="s">
        <v>154</v>
      </c>
      <c r="B3" s="51">
        <v>2</v>
      </c>
      <c r="C3" s="51"/>
      <c r="D3" s="51"/>
      <c r="E3" s="53">
        <f>Bordro!J9+Bordro!J24</f>
        <v>3777.59</v>
      </c>
      <c r="F3" s="53">
        <f>Bordro!L9+Bordro!L24</f>
        <v>566.64</v>
      </c>
      <c r="G3" s="53">
        <f>Bordro!M9+Bordro!M24</f>
        <v>0</v>
      </c>
      <c r="H3" s="53">
        <f>Bordro!N9+Bordro!N24</f>
        <v>31.74</v>
      </c>
      <c r="I3" s="53">
        <f>Bordro!O9+Bordro!O24</f>
        <v>0</v>
      </c>
    </row>
    <row r="4" spans="1:18" ht="30" customHeight="1">
      <c r="A4" s="51" t="s">
        <v>155</v>
      </c>
      <c r="B4" s="51"/>
      <c r="C4" s="51"/>
      <c r="D4" s="51"/>
      <c r="E4" s="51"/>
      <c r="F4" s="51"/>
      <c r="G4" s="51"/>
      <c r="H4" s="51"/>
      <c r="I4" s="51"/>
    </row>
    <row r="5" spans="1:18" ht="30" customHeight="1">
      <c r="A5" s="51" t="s">
        <v>156</v>
      </c>
      <c r="B5" s="51"/>
      <c r="C5" s="51"/>
      <c r="D5" s="51"/>
      <c r="E5" s="51"/>
      <c r="F5" s="51"/>
      <c r="G5" s="51"/>
      <c r="H5" s="51"/>
      <c r="I5" s="51"/>
      <c r="J5" s="1"/>
      <c r="K5" s="1"/>
      <c r="L5" s="1"/>
      <c r="M5" s="1"/>
      <c r="N5" s="1"/>
    </row>
    <row r="6" spans="1:18" ht="30" customHeight="1">
      <c r="A6" s="51" t="s">
        <v>157</v>
      </c>
      <c r="B6" s="51"/>
      <c r="C6" s="51"/>
      <c r="D6" s="51"/>
      <c r="E6" s="51"/>
      <c r="F6" s="51"/>
      <c r="G6" s="51"/>
      <c r="H6" s="51"/>
      <c r="I6" s="51"/>
      <c r="N6" s="1"/>
      <c r="O6" s="1"/>
      <c r="P6" s="1"/>
      <c r="Q6" s="1"/>
      <c r="R6" s="1"/>
    </row>
    <row r="7" spans="1:18" ht="30" customHeight="1">
      <c r="A7" s="51" t="s">
        <v>158</v>
      </c>
      <c r="B7" s="51"/>
      <c r="C7" s="51"/>
      <c r="D7" s="51"/>
      <c r="E7" s="51"/>
      <c r="F7" s="51"/>
      <c r="G7" s="51"/>
      <c r="H7" s="51"/>
      <c r="I7" s="51"/>
      <c r="N7" s="1"/>
      <c r="O7" s="1"/>
      <c r="P7" s="1"/>
      <c r="Q7" s="1"/>
      <c r="R7" s="1"/>
    </row>
    <row r="8" spans="1:18" ht="18.75" customHeight="1">
      <c r="N8" s="1"/>
      <c r="O8" s="1"/>
      <c r="P8" s="1"/>
      <c r="Q8" s="1"/>
      <c r="R8" s="1"/>
    </row>
    <row r="9" spans="1:18" ht="17.25" customHeight="1">
      <c r="N9" s="1"/>
      <c r="O9" s="1"/>
      <c r="P9" s="1"/>
      <c r="Q9" s="1"/>
      <c r="R9" s="1"/>
    </row>
    <row r="10" spans="1:18" ht="17.25" customHeight="1">
      <c r="A10" s="2"/>
      <c r="B10" s="3"/>
      <c r="C10" s="3"/>
      <c r="E10" s="8"/>
      <c r="G10" s="1"/>
      <c r="H10" s="1"/>
      <c r="N10" s="1"/>
      <c r="O10" s="1"/>
      <c r="P10" s="1"/>
      <c r="Q10" s="1"/>
      <c r="R10" s="1"/>
    </row>
    <row r="11" spans="1:18" ht="24" customHeight="1">
      <c r="A11" s="112" t="s">
        <v>48</v>
      </c>
      <c r="B11" s="112"/>
      <c r="C11" s="112"/>
      <c r="D11" s="15">
        <f>+'[2]Vergiye Tabi İşlemler'!C2</f>
        <v>1488.35</v>
      </c>
      <c r="E11" s="8"/>
      <c r="G11" s="1"/>
      <c r="H11" s="1"/>
      <c r="N11" s="1"/>
      <c r="O11" s="1"/>
      <c r="P11" s="1"/>
      <c r="Q11" s="1"/>
      <c r="R11" s="1"/>
    </row>
    <row r="12" spans="1:18" ht="24" customHeight="1">
      <c r="A12" s="112" t="s">
        <v>49</v>
      </c>
      <c r="B12" s="112"/>
      <c r="C12" s="112"/>
      <c r="D12" s="15">
        <f>+'[2]Vergiye Tabi İşlemler'!C3</f>
        <v>86.25</v>
      </c>
      <c r="E12" s="8"/>
      <c r="G12" s="1"/>
      <c r="H12" s="1"/>
      <c r="N12" s="1"/>
      <c r="O12" s="1"/>
      <c r="P12" s="1"/>
      <c r="Q12" s="1"/>
      <c r="R12" s="1"/>
    </row>
    <row r="13" spans="1:18" ht="12.75" customHeight="1">
      <c r="A13" s="4"/>
      <c r="B13" s="2"/>
      <c r="C13" s="2"/>
      <c r="E13" s="8"/>
      <c r="G13" s="1"/>
      <c r="H13" s="1"/>
      <c r="N13" s="1"/>
      <c r="O13" s="1"/>
      <c r="P13" s="1"/>
      <c r="Q13" s="1"/>
      <c r="R13" s="1"/>
    </row>
    <row r="14" spans="1:18" ht="12.75" customHeight="1">
      <c r="A14" s="2"/>
      <c r="B14" s="2"/>
      <c r="C14" s="2"/>
      <c r="E14" s="8"/>
      <c r="G14" s="1"/>
      <c r="H14" s="1"/>
      <c r="N14" s="1"/>
      <c r="O14" s="1"/>
      <c r="P14" s="1"/>
      <c r="Q14" s="1"/>
      <c r="R14" s="1"/>
    </row>
    <row r="15" spans="1:18" ht="12.75" customHeight="1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>
      <c r="A16" s="2"/>
      <c r="B16" s="2"/>
      <c r="C16" s="2"/>
      <c r="E16" s="8"/>
      <c r="G16" s="1"/>
      <c r="H16" s="1"/>
      <c r="N16" s="1"/>
      <c r="O16" s="1"/>
      <c r="P16" s="1"/>
      <c r="Q16" s="1"/>
      <c r="R16" s="1"/>
    </row>
    <row r="17" spans="1:18" ht="12.75" customHeight="1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>
      <c r="A18" s="2"/>
      <c r="B18" s="3"/>
      <c r="C18" s="3"/>
      <c r="E18" s="8"/>
      <c r="G18" s="1"/>
      <c r="H18" s="1"/>
      <c r="N18" s="1"/>
      <c r="O18" s="1"/>
      <c r="P18" s="1"/>
      <c r="Q18" s="1"/>
      <c r="R18" s="1"/>
    </row>
    <row r="19" spans="1:18" ht="12.75" customHeight="1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>
      <c r="A20" s="2"/>
      <c r="B20" s="2"/>
      <c r="C20" s="2"/>
      <c r="E20" s="8"/>
      <c r="G20" s="1"/>
      <c r="H20" s="1"/>
      <c r="N20" s="1"/>
      <c r="O20" s="1"/>
      <c r="P20" s="1"/>
      <c r="Q20" s="1"/>
      <c r="R20" s="1"/>
    </row>
    <row r="21" spans="1:18" ht="12.75" customHeight="1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>
      <c r="A26" s="2"/>
      <c r="B26" s="2"/>
      <c r="C26" s="2"/>
      <c r="E26" s="8"/>
      <c r="G26" s="1"/>
      <c r="H26" s="1"/>
      <c r="N26" s="1"/>
      <c r="O26" s="1"/>
      <c r="P26" s="1"/>
      <c r="Q26" s="1"/>
      <c r="R26" s="1"/>
    </row>
    <row r="27" spans="1:18" ht="12.75" customHeight="1">
      <c r="A27" s="2"/>
      <c r="B27" s="3"/>
      <c r="C27" s="3"/>
      <c r="E27" s="8"/>
      <c r="G27" s="1"/>
      <c r="H27" s="1"/>
      <c r="N27" s="1"/>
      <c r="O27" s="1"/>
      <c r="P27" s="1"/>
      <c r="Q27" s="1"/>
      <c r="R27" s="1"/>
    </row>
    <row r="28" spans="1:18" ht="12.75" customHeight="1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>
      <c r="A30" s="2"/>
      <c r="B30" s="3"/>
      <c r="C30" s="3"/>
      <c r="E30" s="8"/>
      <c r="G30" s="1"/>
      <c r="H30" s="1"/>
      <c r="N30" s="1"/>
      <c r="O30" s="1"/>
      <c r="P30" s="1"/>
      <c r="Q30" s="1"/>
      <c r="R30" s="1"/>
    </row>
    <row r="31" spans="1:18" ht="12.75" customHeight="1">
      <c r="A31" s="2"/>
      <c r="B31" s="3"/>
      <c r="C31" s="3"/>
      <c r="E31" s="8"/>
      <c r="G31" s="1"/>
      <c r="H31" s="1"/>
      <c r="N31" s="1"/>
      <c r="O31" s="1"/>
      <c r="P31" s="1"/>
      <c r="Q31" s="1"/>
      <c r="R31" s="1"/>
    </row>
    <row r="32" spans="1:18" ht="12.75" customHeight="1">
      <c r="A32" s="2"/>
      <c r="B32" s="2"/>
      <c r="C32" s="2"/>
      <c r="E32" s="8"/>
      <c r="G32" s="1"/>
      <c r="H32" s="1"/>
      <c r="N32" s="1"/>
      <c r="O32" s="1"/>
      <c r="P32" s="1"/>
      <c r="Q32" s="1"/>
      <c r="R32" s="1"/>
    </row>
    <row r="33" spans="1:18" ht="12.75" customHeight="1">
      <c r="A33" s="2"/>
      <c r="B33" s="3"/>
      <c r="C33" s="3"/>
      <c r="E33" s="8"/>
      <c r="G33" s="1"/>
      <c r="H33" s="1"/>
      <c r="N33" s="1"/>
      <c r="O33" s="1"/>
      <c r="P33" s="1"/>
      <c r="Q33" s="1"/>
      <c r="R33" s="1"/>
    </row>
    <row r="34" spans="1:18" ht="12.75" customHeight="1">
      <c r="A34" s="2"/>
      <c r="B34" s="2"/>
      <c r="C34" s="2"/>
      <c r="E34" s="8"/>
      <c r="G34" s="1"/>
      <c r="H34" s="1"/>
      <c r="N34" s="1"/>
      <c r="O34" s="1"/>
      <c r="P34" s="1"/>
      <c r="Q34" s="1"/>
      <c r="R34" s="1"/>
    </row>
    <row r="35" spans="1:18" ht="12.75" customHeight="1">
      <c r="A35" s="2"/>
      <c r="B35" s="3"/>
      <c r="C35" s="3"/>
      <c r="E35" s="8"/>
      <c r="G35" s="1"/>
      <c r="H35" s="1"/>
      <c r="N35" s="1"/>
      <c r="O35" s="1"/>
      <c r="P35" s="1"/>
      <c r="Q35" s="1"/>
      <c r="R35" s="1"/>
    </row>
    <row r="36" spans="1:18" ht="12.75" customHeight="1">
      <c r="A36" s="2"/>
      <c r="B36" s="3"/>
      <c r="C36" s="3"/>
      <c r="E36" s="8"/>
      <c r="G36" s="1"/>
      <c r="H36" s="1"/>
      <c r="N36" s="1"/>
      <c r="O36" s="1"/>
      <c r="P36" s="1"/>
      <c r="Q36" s="1"/>
      <c r="R36" s="1"/>
    </row>
    <row r="37" spans="1:18" ht="12.75" customHeight="1">
      <c r="A37" s="2"/>
      <c r="B37" s="2"/>
      <c r="C37" s="2"/>
      <c r="E37" s="8"/>
      <c r="G37" s="1"/>
      <c r="H37" s="1"/>
      <c r="N37" s="1"/>
      <c r="O37" s="1"/>
      <c r="P37" s="1"/>
      <c r="Q37" s="1"/>
      <c r="R37" s="1"/>
    </row>
    <row r="38" spans="1:18" ht="12.75" customHeight="1">
      <c r="A38" s="2"/>
      <c r="B38" s="3"/>
      <c r="C38" s="3"/>
      <c r="E38" s="8"/>
      <c r="G38" s="1"/>
      <c r="H38" s="1"/>
      <c r="N38" s="1"/>
      <c r="O38" s="1"/>
      <c r="P38" s="1"/>
      <c r="Q38" s="1"/>
      <c r="R38" s="1"/>
    </row>
    <row r="39" spans="1:18" ht="12.75" customHeight="1">
      <c r="A39" s="2"/>
      <c r="B39" s="3"/>
      <c r="C39" s="3"/>
      <c r="E39" s="8"/>
      <c r="G39" s="1"/>
      <c r="H39" s="1"/>
      <c r="N39" s="1"/>
      <c r="O39" s="1"/>
      <c r="P39" s="1"/>
      <c r="Q39" s="1"/>
      <c r="R39" s="1"/>
    </row>
    <row r="40" spans="1:18" ht="12.75" customHeight="1">
      <c r="A40" s="2"/>
      <c r="B40" s="2"/>
      <c r="C40" s="2"/>
      <c r="E40" s="8"/>
      <c r="G40" s="1"/>
      <c r="H40" s="1"/>
      <c r="N40" s="1"/>
      <c r="O40" s="1"/>
      <c r="P40" s="1"/>
      <c r="Q40" s="1"/>
      <c r="R40" s="1"/>
    </row>
    <row r="41" spans="1:18" ht="12.75" customHeight="1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>
      <c r="A42" s="2"/>
      <c r="B42" s="3"/>
      <c r="C42" s="3"/>
      <c r="E42" s="8"/>
      <c r="G42" s="1"/>
      <c r="H42" s="1"/>
      <c r="N42" s="1"/>
      <c r="O42" s="1"/>
      <c r="P42" s="1"/>
      <c r="Q42" s="1"/>
      <c r="R42" s="1"/>
    </row>
    <row r="43" spans="1:18" ht="12.75" customHeight="1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>
      <c r="A46" s="2"/>
      <c r="B46" s="2"/>
      <c r="C46" s="2"/>
      <c r="E46" s="8"/>
      <c r="G46" s="1"/>
      <c r="H46" s="1"/>
      <c r="N46" s="1"/>
      <c r="O46" s="1"/>
      <c r="P46" s="1"/>
      <c r="Q46" s="1"/>
      <c r="R46" s="1"/>
    </row>
    <row r="47" spans="1:18" ht="12.75" customHeight="1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>
      <c r="A48" s="2"/>
      <c r="B48" s="2"/>
      <c r="C48" s="2"/>
      <c r="E48" s="8"/>
      <c r="G48" s="1"/>
      <c r="H48" s="1"/>
      <c r="N48" s="1"/>
      <c r="O48" s="1"/>
      <c r="P48" s="1"/>
      <c r="Q48" s="1"/>
      <c r="R48" s="1"/>
    </row>
    <row r="49" spans="1:18" ht="12.75" customHeight="1">
      <c r="A49" s="2"/>
      <c r="B49" s="2"/>
      <c r="C49" s="2"/>
      <c r="E49" s="8"/>
      <c r="G49" s="1"/>
      <c r="H49" s="1"/>
      <c r="N49" s="1"/>
      <c r="O49" s="1"/>
      <c r="P49" s="1"/>
      <c r="Q49" s="1"/>
      <c r="R49" s="1"/>
    </row>
    <row r="50" spans="1:18" ht="12.75" customHeight="1">
      <c r="A50" s="2"/>
      <c r="B50" s="2"/>
      <c r="C50" s="2"/>
      <c r="E50" s="8"/>
      <c r="G50" s="1"/>
      <c r="H50" s="1"/>
      <c r="N50" s="1"/>
      <c r="O50" s="1"/>
      <c r="P50" s="1"/>
      <c r="Q50" s="1"/>
      <c r="R50" s="1"/>
    </row>
    <row r="51" spans="1:18" ht="12.75" customHeight="1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>
      <c r="A52" s="2"/>
      <c r="B52" s="3"/>
      <c r="C52" s="3"/>
      <c r="E52" s="8"/>
      <c r="G52" s="1"/>
      <c r="H52" s="1"/>
      <c r="N52" s="1"/>
      <c r="O52" s="1"/>
      <c r="P52" s="1"/>
      <c r="Q52" s="1"/>
      <c r="R52" s="1"/>
    </row>
    <row r="53" spans="1:18" ht="12.75" customHeight="1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>
      <c r="A54" s="2"/>
      <c r="B54" s="2"/>
      <c r="C54" s="2"/>
      <c r="E54" s="8"/>
      <c r="G54" s="1"/>
      <c r="H54" s="1"/>
      <c r="N54" s="1"/>
      <c r="O54" s="1"/>
      <c r="P54" s="1"/>
      <c r="Q54" s="1"/>
      <c r="R54" s="1"/>
    </row>
    <row r="55" spans="1:18" ht="12.75" customHeight="1">
      <c r="A55" s="2"/>
      <c r="B55" s="2"/>
      <c r="C55" s="2"/>
      <c r="E55" s="8"/>
      <c r="G55" s="1"/>
      <c r="H55" s="1"/>
      <c r="N55" s="1"/>
      <c r="O55" s="1"/>
      <c r="P55" s="1"/>
      <c r="Q55" s="1"/>
      <c r="R55" s="1"/>
    </row>
    <row r="56" spans="1:18" ht="12.75" customHeight="1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>
      <c r="A57" s="2"/>
      <c r="B57" s="2"/>
      <c r="C57" s="2"/>
      <c r="E57" s="8"/>
      <c r="G57" s="1"/>
      <c r="H57" s="1"/>
      <c r="N57" s="1"/>
      <c r="O57" s="1"/>
      <c r="P57" s="1"/>
      <c r="Q57" s="1"/>
      <c r="R57" s="1"/>
    </row>
    <row r="58" spans="1:18" ht="12.75" customHeight="1">
      <c r="A58" s="2"/>
      <c r="B58" s="3"/>
      <c r="C58" s="3"/>
      <c r="E58" s="8"/>
      <c r="G58" s="1"/>
      <c r="H58" s="1"/>
      <c r="N58" s="1"/>
      <c r="O58" s="1"/>
      <c r="P58" s="1"/>
      <c r="Q58" s="1"/>
      <c r="R58" s="1"/>
    </row>
    <row r="59" spans="1:18" ht="12.75" customHeight="1">
      <c r="A59" s="2"/>
      <c r="B59" s="3"/>
      <c r="C59" s="3"/>
      <c r="E59" s="8"/>
      <c r="G59" s="1"/>
      <c r="H59" s="1"/>
      <c r="N59" s="1"/>
      <c r="O59" s="1"/>
      <c r="P59" s="1"/>
      <c r="Q59" s="1"/>
      <c r="R59" s="1"/>
    </row>
    <row r="60" spans="1:18" ht="12.75" customHeight="1">
      <c r="A60" s="2"/>
      <c r="B60" s="2"/>
      <c r="C60" s="2"/>
      <c r="E60" s="8"/>
      <c r="G60" s="1"/>
      <c r="H60" s="1"/>
      <c r="N60" s="1"/>
      <c r="O60" s="1"/>
      <c r="P60" s="1"/>
      <c r="Q60" s="1"/>
      <c r="R60" s="1"/>
    </row>
    <row r="61" spans="1:18" ht="12.75" customHeight="1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>
      <c r="A62" s="5"/>
      <c r="B62" s="3"/>
      <c r="C62" s="3"/>
      <c r="E62" s="8"/>
      <c r="G62" s="1"/>
      <c r="H62" s="1"/>
      <c r="N62" s="1"/>
      <c r="O62" s="1"/>
      <c r="P62" s="1"/>
      <c r="Q62" s="1"/>
      <c r="R62" s="1"/>
    </row>
    <row r="63" spans="1:18" ht="12.75" customHeight="1">
      <c r="A63" s="2"/>
      <c r="B63" s="2"/>
      <c r="C63" s="2"/>
      <c r="E63" s="8"/>
      <c r="G63" s="1"/>
      <c r="H63" s="1"/>
      <c r="N63" s="1"/>
      <c r="O63" s="1"/>
      <c r="P63" s="1"/>
      <c r="Q63" s="1"/>
      <c r="R63" s="1"/>
    </row>
    <row r="64" spans="1:18" ht="12.75" customHeight="1">
      <c r="A64" s="2"/>
      <c r="B64" s="2"/>
      <c r="C64" s="2"/>
      <c r="E64" s="8"/>
      <c r="G64" s="1"/>
      <c r="H64" s="1"/>
      <c r="N64" s="1"/>
      <c r="O64" s="1"/>
      <c r="P64" s="1"/>
      <c r="Q64" s="1"/>
      <c r="R64" s="1"/>
    </row>
    <row r="65" spans="1:18" ht="12.75" customHeight="1">
      <c r="A65" s="2"/>
      <c r="B65" s="3"/>
      <c r="C65" s="3"/>
      <c r="E65" s="8"/>
      <c r="G65" s="1"/>
      <c r="H65" s="1"/>
      <c r="N65" s="1"/>
      <c r="O65" s="1"/>
      <c r="P65" s="1"/>
      <c r="Q65" s="1"/>
      <c r="R65" s="1"/>
    </row>
    <row r="66" spans="1:18" ht="12.75" customHeight="1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>
      <c r="A67" s="2"/>
      <c r="B67" s="2"/>
      <c r="C67" s="2"/>
      <c r="E67" s="8"/>
      <c r="G67" s="1"/>
      <c r="H67" s="1"/>
      <c r="N67" s="1"/>
      <c r="O67" s="1"/>
      <c r="P67" s="1"/>
      <c r="Q67" s="1"/>
      <c r="R67" s="1"/>
    </row>
    <row r="68" spans="1:18" ht="12.75" customHeight="1">
      <c r="A68" s="2"/>
      <c r="B68" s="3"/>
      <c r="C68" s="3"/>
      <c r="E68" s="8"/>
      <c r="G68" s="1"/>
      <c r="H68" s="1"/>
      <c r="N68" s="1"/>
      <c r="O68" s="1"/>
      <c r="P68" s="1"/>
      <c r="Q68" s="1"/>
      <c r="R68" s="1"/>
    </row>
    <row r="69" spans="1:18" ht="12.75" customHeight="1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>
      <c r="A71" s="2"/>
      <c r="B71" s="2"/>
      <c r="C71" s="2"/>
      <c r="E71" s="8"/>
      <c r="G71" s="1"/>
      <c r="H71" s="1"/>
      <c r="N71" s="1"/>
      <c r="O71" s="1"/>
      <c r="P71" s="1"/>
      <c r="Q71" s="1"/>
      <c r="R71" s="1"/>
    </row>
    <row r="72" spans="1:18" ht="12.75" customHeight="1">
      <c r="A72" s="2"/>
      <c r="B72" s="2"/>
      <c r="C72" s="2"/>
      <c r="E72" s="8"/>
      <c r="G72" s="1"/>
      <c r="H72" s="1"/>
      <c r="N72" s="1"/>
      <c r="O72" s="1"/>
      <c r="P72" s="1"/>
      <c r="Q72" s="1"/>
      <c r="R72" s="1"/>
    </row>
    <row r="73" spans="1:18" ht="12.75" customHeight="1">
      <c r="A73" s="2"/>
      <c r="B73" s="2"/>
      <c r="C73" s="2"/>
      <c r="E73" s="8"/>
      <c r="G73" s="1"/>
      <c r="H73" s="1"/>
      <c r="N73" s="1"/>
      <c r="O73" s="1"/>
      <c r="P73" s="1"/>
      <c r="Q73" s="1"/>
      <c r="R73" s="1"/>
    </row>
    <row r="74" spans="1:18" ht="12.75" customHeight="1">
      <c r="A74" s="2"/>
      <c r="B74" s="2"/>
      <c r="C74" s="2"/>
      <c r="E74" s="8"/>
      <c r="G74" s="1"/>
      <c r="H74" s="1"/>
      <c r="N74" s="1"/>
      <c r="O74" s="1"/>
      <c r="P74" s="1"/>
      <c r="Q74" s="1"/>
      <c r="R74" s="1"/>
    </row>
    <row r="75" spans="1:18" ht="12.75" customHeight="1">
      <c r="A75" s="2"/>
      <c r="B75" s="3"/>
      <c r="C75" s="3"/>
      <c r="E75" s="8"/>
      <c r="G75" s="1"/>
      <c r="H75" s="1"/>
      <c r="N75" s="1"/>
      <c r="O75" s="1"/>
      <c r="P75" s="1"/>
      <c r="Q75" s="1"/>
      <c r="R75" s="1"/>
    </row>
    <row r="76" spans="1:18" ht="12.75" customHeight="1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>
      <c r="A77" s="2"/>
      <c r="B77" s="3"/>
      <c r="C77" s="3"/>
      <c r="E77" s="8"/>
      <c r="G77" s="1"/>
      <c r="H77" s="1"/>
      <c r="N77" s="1"/>
      <c r="O77" s="1"/>
      <c r="P77" s="1"/>
      <c r="Q77" s="1"/>
      <c r="R77" s="1"/>
    </row>
    <row r="78" spans="1:18" ht="12.75" customHeight="1">
      <c r="A78" s="2"/>
      <c r="B78" s="3"/>
      <c r="C78" s="3"/>
      <c r="E78" s="8"/>
      <c r="G78" s="1"/>
      <c r="H78" s="1"/>
      <c r="N78" s="1"/>
      <c r="O78" s="1"/>
      <c r="P78" s="1"/>
      <c r="Q78" s="1"/>
      <c r="R78" s="1"/>
    </row>
    <row r="79" spans="1:18" ht="12.75" customHeight="1">
      <c r="A79" s="2"/>
      <c r="B79" s="2"/>
      <c r="C79" s="2"/>
      <c r="E79" s="8"/>
      <c r="G79" s="1"/>
      <c r="H79" s="1"/>
      <c r="N79" s="1"/>
      <c r="O79" s="1"/>
      <c r="P79" s="1"/>
      <c r="Q79" s="1"/>
      <c r="R79" s="1"/>
    </row>
    <row r="80" spans="1:18" ht="12.75" customHeight="1">
      <c r="A80" s="2"/>
      <c r="B80" s="2"/>
      <c r="C80" s="2"/>
      <c r="E80" s="8"/>
      <c r="G80" s="1"/>
      <c r="H80" s="1"/>
      <c r="N80" s="1"/>
      <c r="O80" s="1"/>
      <c r="P80" s="1"/>
      <c r="Q80" s="1"/>
      <c r="R80" s="1"/>
    </row>
    <row r="81" spans="1:18" ht="12.75" customHeight="1">
      <c r="A81" s="2"/>
      <c r="B81" s="3"/>
      <c r="C81" s="3"/>
      <c r="E81" s="8"/>
      <c r="G81" s="1"/>
      <c r="H81" s="1"/>
      <c r="N81" s="1"/>
      <c r="O81" s="1"/>
      <c r="P81" s="1"/>
      <c r="Q81" s="1"/>
      <c r="R81" s="1"/>
    </row>
    <row r="82" spans="1:18" ht="12.75" customHeight="1">
      <c r="A82" s="2"/>
      <c r="B82" s="3"/>
      <c r="C82" s="3"/>
      <c r="E82" s="8"/>
      <c r="G82" s="1"/>
      <c r="H82" s="1"/>
      <c r="N82" s="1"/>
      <c r="O82" s="1"/>
      <c r="P82" s="1"/>
      <c r="Q82" s="1"/>
      <c r="R82" s="1"/>
    </row>
    <row r="83" spans="1:18" ht="12.75" customHeight="1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>
      <c r="A85" s="2"/>
      <c r="B85" s="2"/>
      <c r="C85" s="2"/>
      <c r="E85" s="8"/>
      <c r="G85" s="1"/>
      <c r="H85" s="1"/>
      <c r="N85" s="1"/>
      <c r="O85" s="1"/>
      <c r="P85" s="1"/>
      <c r="Q85" s="1"/>
      <c r="R85" s="1"/>
    </row>
    <row r="86" spans="1:18" ht="12.75" customHeight="1">
      <c r="A86" s="2"/>
      <c r="B86" s="3"/>
      <c r="C86" s="3"/>
      <c r="E86" s="8"/>
      <c r="G86" s="1"/>
      <c r="H86" s="1"/>
      <c r="N86" s="1"/>
      <c r="O86" s="1"/>
      <c r="P86" s="1"/>
      <c r="Q86" s="1"/>
      <c r="R86" s="1"/>
    </row>
    <row r="87" spans="1:18" ht="12.75" customHeight="1">
      <c r="A87" s="2"/>
      <c r="B87" s="2"/>
      <c r="C87" s="2"/>
      <c r="E87" s="8"/>
      <c r="G87" s="1"/>
      <c r="H87" s="1"/>
      <c r="N87" s="1"/>
      <c r="O87" s="1"/>
      <c r="P87" s="1"/>
      <c r="Q87" s="1"/>
      <c r="R87" s="1"/>
    </row>
    <row r="88" spans="1:18" ht="12.75" customHeight="1">
      <c r="A88" s="2"/>
      <c r="B88" s="3"/>
      <c r="C88" s="3"/>
      <c r="E88" s="8"/>
      <c r="G88" s="1"/>
      <c r="H88" s="1"/>
      <c r="N88" s="1"/>
      <c r="O88" s="1"/>
      <c r="P88" s="1"/>
      <c r="Q88" s="1"/>
      <c r="R88" s="1"/>
    </row>
    <row r="89" spans="1:18" ht="12.75" customHeight="1">
      <c r="A89" s="2"/>
      <c r="B89" s="3"/>
      <c r="C89" s="3"/>
      <c r="E89" s="8"/>
      <c r="G89" s="1"/>
      <c r="H89" s="1"/>
      <c r="N89" s="1"/>
      <c r="O89" s="1"/>
      <c r="P89" s="1"/>
      <c r="Q89" s="1"/>
      <c r="R89" s="1"/>
    </row>
    <row r="90" spans="1:18" ht="12.75" customHeight="1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>
      <c r="A91" s="2"/>
      <c r="B91" s="3"/>
      <c r="C91" s="3"/>
      <c r="E91" s="8"/>
      <c r="G91" s="1"/>
      <c r="H91" s="1"/>
      <c r="N91" s="1"/>
      <c r="O91" s="1"/>
      <c r="P91" s="1"/>
      <c r="Q91" s="1"/>
      <c r="R91" s="1"/>
    </row>
    <row r="92" spans="1:18" ht="12.75" customHeight="1">
      <c r="A92" s="2"/>
      <c r="B92" s="2"/>
      <c r="C92" s="2"/>
      <c r="E92" s="8"/>
      <c r="G92" s="1"/>
      <c r="H92" s="1"/>
      <c r="N92" s="1"/>
      <c r="O92" s="1"/>
      <c r="P92" s="1"/>
      <c r="Q92" s="1"/>
      <c r="R92" s="1"/>
    </row>
    <row r="93" spans="1:18" ht="12.75" customHeight="1">
      <c r="A93" s="2"/>
      <c r="B93" s="2"/>
      <c r="C93" s="2"/>
      <c r="E93" s="8"/>
      <c r="G93" s="1"/>
      <c r="H93" s="1"/>
      <c r="N93" s="1"/>
      <c r="O93" s="1"/>
      <c r="P93" s="1"/>
      <c r="Q93" s="1"/>
      <c r="R93" s="1"/>
    </row>
    <row r="94" spans="1:18" ht="12.75" customHeight="1">
      <c r="A94" s="2"/>
      <c r="B94" s="3"/>
      <c r="C94" s="3"/>
      <c r="E94" s="8"/>
      <c r="G94" s="1"/>
      <c r="H94" s="1"/>
      <c r="N94" s="1"/>
      <c r="O94" s="1"/>
      <c r="P94" s="1"/>
      <c r="Q94" s="1"/>
      <c r="R94" s="1"/>
    </row>
    <row r="95" spans="1:18" ht="12.75" customHeight="1">
      <c r="A95" s="2"/>
      <c r="B95" s="3"/>
      <c r="C95" s="3"/>
      <c r="E95" s="8"/>
      <c r="G95" s="1"/>
      <c r="H95" s="1"/>
      <c r="N95" s="1"/>
      <c r="O95" s="1"/>
      <c r="P95" s="1"/>
      <c r="Q95" s="1"/>
      <c r="R95" s="1"/>
    </row>
    <row r="96" spans="1:18" ht="12.75" customHeight="1">
      <c r="A96" s="2"/>
      <c r="B96" s="2"/>
      <c r="C96" s="2"/>
      <c r="E96" s="8"/>
      <c r="G96" s="1"/>
      <c r="H96" s="1"/>
      <c r="N96" s="1"/>
      <c r="O96" s="1"/>
      <c r="P96" s="1"/>
      <c r="Q96" s="1"/>
      <c r="R96" s="1"/>
    </row>
    <row r="97" spans="1:18" ht="12.75" customHeight="1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>
      <c r="A98" s="2"/>
      <c r="B98" s="3"/>
      <c r="C98" s="3"/>
      <c r="E98" s="8"/>
      <c r="G98" s="1"/>
      <c r="H98" s="1"/>
      <c r="N98" s="1"/>
      <c r="O98" s="1"/>
      <c r="P98" s="1"/>
      <c r="Q98" s="1"/>
      <c r="R98" s="1"/>
    </row>
    <row r="99" spans="1:18" ht="12.75" customHeight="1">
      <c r="A99" s="2"/>
      <c r="B99" s="2"/>
      <c r="C99" s="2"/>
      <c r="E99" s="8"/>
      <c r="G99" s="1"/>
      <c r="H99" s="1"/>
      <c r="N99" s="1"/>
      <c r="O99" s="1"/>
      <c r="P99" s="1"/>
      <c r="Q99" s="1"/>
      <c r="R99" s="1"/>
    </row>
    <row r="100" spans="1:18" ht="12.75" customHeight="1">
      <c r="A100" s="2"/>
      <c r="B100" s="2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>
      <c r="A101" s="2"/>
      <c r="B101" s="3"/>
      <c r="C101" s="3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>
      <c r="A102" s="2"/>
      <c r="B102" s="2"/>
      <c r="C102" s="2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>
      <c r="A103" s="2"/>
      <c r="B103" s="2"/>
      <c r="C103" s="2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>
      <c r="A105" s="2"/>
      <c r="B105" s="3"/>
      <c r="C105" s="3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>
      <c r="A106" s="2"/>
      <c r="B106" s="3"/>
      <c r="C106" s="3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>
      <c r="A107" s="2"/>
      <c r="B107" s="2"/>
      <c r="C107" s="2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>
      <c r="A108" s="2"/>
      <c r="B108" s="2"/>
      <c r="C108" s="2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>
      <c r="A110" s="4"/>
      <c r="B110" s="4"/>
      <c r="C110" s="2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>
      <c r="A111" s="2"/>
      <c r="B111" s="2"/>
      <c r="C111" s="2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>
      <c r="A112" s="2"/>
      <c r="B112" s="2"/>
      <c r="C112" s="2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>
      <c r="A113" s="2"/>
      <c r="B113" s="3"/>
      <c r="C113" s="3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>
      <c r="A114" s="2"/>
      <c r="B114" s="3"/>
      <c r="C114" s="3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>
      <c r="A115" s="2"/>
      <c r="B115" s="2"/>
      <c r="C115" s="2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>
      <c r="A116" s="2"/>
      <c r="B116" s="2"/>
      <c r="C116" s="2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>
      <c r="A117" s="2"/>
      <c r="B117" s="3"/>
      <c r="C117" s="3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>
      <c r="A118" s="2"/>
      <c r="B118" s="3"/>
      <c r="C118" s="3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>
      <c r="A119" s="2"/>
      <c r="B119" s="2"/>
      <c r="C119" s="2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>
      <c r="A121" s="2"/>
      <c r="B121" s="3"/>
      <c r="C121" s="3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>
      <c r="A122" s="2"/>
      <c r="B122" s="3"/>
      <c r="C122" s="3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>
      <c r="A123" s="2"/>
      <c r="B123" s="2"/>
      <c r="C123" s="2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>
      <c r="A124" s="2"/>
      <c r="B124" s="2"/>
      <c r="C124" s="2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>
      <c r="A125" s="2"/>
      <c r="B125" s="2"/>
      <c r="C125" s="5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>
      <c r="A126" s="2"/>
      <c r="B126" s="3"/>
      <c r="C126" s="3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>
      <c r="A128" s="2"/>
      <c r="B128" s="2"/>
      <c r="C128" s="2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>
      <c r="A129" s="2"/>
      <c r="B129" s="3"/>
      <c r="C129" s="3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>
      <c r="A131" s="2"/>
      <c r="B131" s="2"/>
      <c r="C131" s="2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>
      <c r="A132" s="2"/>
      <c r="B132" s="3"/>
      <c r="C132" s="3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>
      <c r="A133" s="2"/>
      <c r="B133" s="3"/>
      <c r="C133" s="3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>
      <c r="A134" s="2"/>
      <c r="B134" s="3"/>
      <c r="C134" s="3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>
      <c r="A135" s="2"/>
      <c r="B135" s="2"/>
      <c r="C135" s="2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>
      <c r="A136" s="5"/>
      <c r="B136" s="3"/>
      <c r="C136" s="3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>
      <c r="A137" s="2"/>
      <c r="B137" s="3"/>
      <c r="C137" s="3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>
      <c r="A138" s="2"/>
      <c r="B138" s="2"/>
      <c r="C138" s="2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>
      <c r="A140" s="2"/>
      <c r="B140" s="3"/>
      <c r="C140" s="3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>
      <c r="A141" s="2"/>
      <c r="B141" s="2"/>
      <c r="C141" s="2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>
      <c r="A143" s="2"/>
      <c r="B143" s="3"/>
      <c r="C143" s="3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>
      <c r="A144" s="2"/>
      <c r="B144" s="2"/>
      <c r="C144" s="2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>
      <c r="A145" s="2"/>
      <c r="B145" s="2"/>
      <c r="C145" s="2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>
      <c r="A147" s="2"/>
      <c r="B147" s="3"/>
      <c r="C147" s="3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>
      <c r="A148" s="2"/>
      <c r="B148" s="3"/>
      <c r="C148" s="3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>
      <c r="A149" s="2"/>
      <c r="B149" s="2"/>
      <c r="C149" s="2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>
      <c r="A150" s="2"/>
      <c r="B150" s="2"/>
      <c r="C150" s="2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>
      <c r="A152" s="2"/>
      <c r="B152" s="2"/>
      <c r="C152" s="2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>
      <c r="A153" s="2"/>
      <c r="B153" s="3"/>
      <c r="C153" s="3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>
      <c r="A154" s="6"/>
      <c r="B154" s="7"/>
      <c r="C154" s="7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>
      <c r="A155" s="2"/>
      <c r="B155" s="4"/>
      <c r="C155" s="2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>
      <c r="A156" s="2"/>
      <c r="B156" s="3"/>
      <c r="C156" s="3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>
      <c r="A159" s="2"/>
      <c r="B159" s="2"/>
      <c r="C159" s="2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>
      <c r="A160" s="2"/>
      <c r="B160" s="3"/>
      <c r="C160" s="3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>
      <c r="A161" s="2"/>
      <c r="B161" s="3"/>
      <c r="C161" s="3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>
      <c r="A162" s="2"/>
      <c r="B162" s="3"/>
      <c r="C162" s="3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>
      <c r="A163" s="4"/>
      <c r="B163" s="2"/>
      <c r="C163" s="2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>
      <c r="A164" s="2"/>
      <c r="B164" s="2"/>
      <c r="C164" s="2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>
      <c r="A165" s="2"/>
      <c r="B165" s="3"/>
      <c r="C165" s="3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>
      <c r="A166" s="2"/>
      <c r="B166" s="5"/>
      <c r="C166" s="5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>
      <c r="A167" s="2"/>
      <c r="B167" s="2"/>
      <c r="C167" s="2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>
      <c r="A168" s="2"/>
      <c r="B168" s="3"/>
      <c r="C168" s="3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>
      <c r="A169" s="2"/>
      <c r="B169" s="2"/>
      <c r="C169" s="2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>
      <c r="A170" s="2"/>
      <c r="B170" s="2"/>
      <c r="C170" s="2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>
      <c r="A171" s="2"/>
      <c r="B171" s="3"/>
      <c r="C171" s="3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>
      <c r="A172" s="2"/>
      <c r="B172" s="2"/>
      <c r="C172" s="2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>
      <c r="A173" s="2"/>
      <c r="B173" s="3"/>
      <c r="C173" s="3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>
      <c r="A174" s="2"/>
      <c r="B174" s="3"/>
      <c r="C174" s="3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>
      <c r="A175" s="2"/>
      <c r="B175" s="2"/>
      <c r="C175" s="2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>
      <c r="A176" s="2"/>
      <c r="B176" s="2"/>
      <c r="C176" s="2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>
      <c r="A177" s="2"/>
      <c r="B177" s="3"/>
      <c r="C177" s="3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>
      <c r="A178" s="2"/>
      <c r="B178" s="3"/>
      <c r="C178" s="3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>
      <c r="A180" s="2"/>
      <c r="B180" s="3"/>
      <c r="C180" s="3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>
      <c r="A181" s="2"/>
      <c r="B181" s="2"/>
      <c r="C181" s="2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>
      <c r="A183" s="2"/>
      <c r="B183" s="3"/>
      <c r="C183" s="3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>
      <c r="A184" s="2"/>
      <c r="B184" s="2"/>
      <c r="C184" s="2"/>
      <c r="E184" s="8"/>
      <c r="G184" s="1"/>
      <c r="H184" s="1"/>
      <c r="N184" s="1"/>
      <c r="O184" s="1"/>
      <c r="P184" s="1"/>
      <c r="Q184" s="1"/>
      <c r="R184" s="1"/>
    </row>
    <row r="185" spans="1:18" ht="12.75" customHeight="1">
      <c r="A185" s="2"/>
      <c r="B185" s="2"/>
      <c r="C185" s="2"/>
      <c r="E185" s="8"/>
      <c r="G185" s="1"/>
      <c r="H185" s="1"/>
      <c r="N185" s="1"/>
      <c r="O185" s="1"/>
      <c r="P185" s="1"/>
      <c r="Q185" s="1"/>
      <c r="R185" s="1"/>
    </row>
    <row r="186" spans="1:18" ht="12.75" customHeight="1">
      <c r="A186" s="2"/>
      <c r="B186" s="2"/>
      <c r="C186" s="2"/>
      <c r="E186" s="8"/>
      <c r="G186" s="1"/>
      <c r="H186" s="1"/>
      <c r="N186" s="1"/>
      <c r="O186" s="1"/>
      <c r="P186" s="1"/>
      <c r="Q186" s="1"/>
      <c r="R186" s="1"/>
    </row>
    <row r="187" spans="1:18" ht="12.75" customHeight="1">
      <c r="A187" s="2"/>
      <c r="B187" s="3"/>
      <c r="C187" s="3"/>
      <c r="E187" s="8"/>
      <c r="G187" s="1"/>
      <c r="H187" s="1"/>
      <c r="N187" s="1"/>
      <c r="O187" s="1"/>
      <c r="P187" s="1"/>
      <c r="Q187" s="1"/>
      <c r="R187" s="1"/>
    </row>
    <row r="188" spans="1:18" ht="12.75" customHeight="1">
      <c r="A188" s="2"/>
      <c r="B188" s="2"/>
      <c r="C188" s="2"/>
      <c r="E188" s="8"/>
      <c r="G188" s="1"/>
      <c r="H188" s="1"/>
      <c r="N188" s="1"/>
      <c r="O188" s="1"/>
      <c r="P188" s="1"/>
      <c r="Q188" s="1"/>
      <c r="R188" s="1"/>
    </row>
    <row r="189" spans="1:18" ht="12.75" customHeight="1">
      <c r="A189" s="2"/>
      <c r="B189" s="2"/>
      <c r="C189" s="2"/>
      <c r="E189" s="8"/>
      <c r="G189" s="1"/>
      <c r="H189" s="1"/>
      <c r="N189" s="1"/>
      <c r="O189" s="1"/>
      <c r="P189" s="1"/>
      <c r="Q189" s="1"/>
      <c r="R189" s="1"/>
    </row>
    <row r="190" spans="1:18" ht="12.75" customHeight="1">
      <c r="A190" s="2"/>
      <c r="B190" s="3"/>
      <c r="C190" s="3"/>
      <c r="E190" s="8"/>
      <c r="G190" s="1"/>
      <c r="H190" s="1"/>
      <c r="N190" s="1"/>
      <c r="O190" s="1"/>
      <c r="P190" s="1"/>
      <c r="Q190" s="1"/>
      <c r="R190" s="1"/>
    </row>
    <row r="191" spans="1:18" ht="12.75" customHeight="1">
      <c r="A191" s="5"/>
      <c r="B191" s="5"/>
      <c r="C191" s="5"/>
      <c r="E191" s="8"/>
      <c r="G191" s="1"/>
      <c r="H191" s="1"/>
      <c r="N191" s="1"/>
      <c r="O191" s="1"/>
      <c r="P191" s="1"/>
      <c r="Q191" s="1"/>
      <c r="R191" s="1"/>
    </row>
    <row r="192" spans="1:18" ht="12.75" customHeight="1">
      <c r="A192" s="2"/>
      <c r="B192" s="2"/>
      <c r="C192" s="2"/>
      <c r="E192" s="8"/>
      <c r="G192" s="1"/>
      <c r="H192" s="1"/>
      <c r="N192" s="1"/>
      <c r="O192" s="1"/>
      <c r="P192" s="1"/>
      <c r="Q192" s="1"/>
      <c r="R192" s="1"/>
    </row>
    <row r="193" spans="1:18" ht="12.75" customHeight="1">
      <c r="A193" s="2"/>
      <c r="B193" s="3"/>
      <c r="C193" s="3"/>
      <c r="E193" s="8"/>
      <c r="G193" s="1"/>
      <c r="H193" s="1"/>
      <c r="N193" s="1"/>
      <c r="O193" s="1"/>
      <c r="P193" s="1"/>
      <c r="Q193" s="1"/>
      <c r="R193" s="1"/>
    </row>
    <row r="194" spans="1:18" ht="12.75" customHeight="1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>
      <c r="A195" s="2"/>
      <c r="B195" s="3"/>
      <c r="C195" s="3"/>
      <c r="E195" s="8"/>
      <c r="G195" s="1"/>
      <c r="H195" s="1"/>
      <c r="N195" s="1"/>
      <c r="O195" s="1"/>
      <c r="P195" s="1"/>
      <c r="Q195" s="1"/>
      <c r="R195" s="1"/>
    </row>
    <row r="196" spans="1:18">
      <c r="A196" s="2"/>
      <c r="B196" s="3"/>
      <c r="C196" s="3"/>
      <c r="E196" s="8"/>
      <c r="G196" s="1"/>
      <c r="H196" s="1"/>
      <c r="N196" s="1"/>
      <c r="O196" s="1"/>
      <c r="P196" s="1"/>
      <c r="Q196" s="1"/>
      <c r="R196" s="1"/>
    </row>
    <row r="197" spans="1:18">
      <c r="A197" s="2"/>
      <c r="B197" s="2"/>
      <c r="C197" s="2"/>
      <c r="E197" s="8"/>
      <c r="G197" s="1"/>
      <c r="H197" s="1"/>
      <c r="N197" s="1"/>
      <c r="O197" s="1"/>
      <c r="P197" s="1"/>
      <c r="Q197" s="1"/>
      <c r="R197" s="1"/>
    </row>
    <row r="198" spans="1:18">
      <c r="A198" s="2"/>
      <c r="B198" s="3"/>
      <c r="C198" s="3"/>
      <c r="E198" s="8"/>
      <c r="G198" s="1"/>
      <c r="H198" s="1"/>
      <c r="N198" s="1"/>
      <c r="O198" s="1"/>
      <c r="P198" s="1"/>
      <c r="Q198" s="1"/>
      <c r="R198" s="1"/>
    </row>
    <row r="199" spans="1:18">
      <c r="A199" s="2"/>
      <c r="B199" s="2"/>
      <c r="C199" s="2"/>
      <c r="E199" s="8"/>
      <c r="G199" s="1"/>
      <c r="H199" s="1"/>
      <c r="N199" s="1"/>
      <c r="O199" s="1"/>
      <c r="P199" s="1"/>
      <c r="Q199" s="1"/>
      <c r="R199" s="1"/>
    </row>
    <row r="200" spans="1:18">
      <c r="A200" s="2"/>
      <c r="B200" s="2"/>
      <c r="C200" s="2"/>
      <c r="E200" s="8"/>
      <c r="G200" s="1"/>
      <c r="H200" s="1"/>
      <c r="N200" s="1"/>
      <c r="O200" s="1"/>
      <c r="P200" s="1"/>
      <c r="Q200" s="1"/>
      <c r="R200" s="1"/>
    </row>
    <row r="201" spans="1:18">
      <c r="A201" s="2"/>
      <c r="B201" s="3"/>
      <c r="C201" s="3"/>
      <c r="E201" s="8"/>
      <c r="G201" s="1"/>
      <c r="H201" s="1"/>
      <c r="N201" s="1"/>
      <c r="O201" s="1"/>
      <c r="P201" s="1"/>
      <c r="Q201" s="1"/>
      <c r="R201" s="1"/>
    </row>
    <row r="202" spans="1:18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>
      <c r="A203" s="2"/>
      <c r="B203" s="2"/>
      <c r="C203" s="2"/>
      <c r="E203" s="8"/>
      <c r="G203" s="1"/>
      <c r="H203" s="1"/>
      <c r="N203" s="1"/>
      <c r="O203" s="1"/>
      <c r="P203" s="1"/>
      <c r="Q203" s="1"/>
      <c r="R203" s="1"/>
    </row>
    <row r="204" spans="1:18">
      <c r="A204" s="2"/>
      <c r="B204" s="3"/>
      <c r="C204" s="3"/>
      <c r="E204" s="8"/>
      <c r="G204" s="1"/>
      <c r="H204" s="1"/>
      <c r="N204" s="1"/>
      <c r="O204" s="1"/>
      <c r="P204" s="1"/>
      <c r="Q204" s="1"/>
      <c r="R204" s="1"/>
    </row>
    <row r="205" spans="1:18">
      <c r="A205" s="5"/>
      <c r="B205" s="3"/>
      <c r="C205" s="3"/>
      <c r="E205" s="8"/>
      <c r="G205" s="1"/>
      <c r="H205" s="1"/>
      <c r="N205" s="1"/>
      <c r="O205" s="1"/>
      <c r="P205" s="1"/>
      <c r="Q205" s="1"/>
      <c r="R205" s="1"/>
    </row>
    <row r="206" spans="1:18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>
      <c r="A207" s="2"/>
      <c r="B207" s="3"/>
      <c r="C207" s="3"/>
      <c r="E207" s="8"/>
      <c r="G207" s="1"/>
      <c r="H207" s="1"/>
      <c r="N207" s="1"/>
      <c r="O207" s="1"/>
      <c r="P207" s="1"/>
      <c r="Q207" s="1"/>
      <c r="R207" s="1"/>
    </row>
    <row r="208" spans="1:18">
      <c r="A208" s="2"/>
      <c r="B208" s="2"/>
      <c r="C208" s="2"/>
      <c r="E208" s="8"/>
      <c r="G208" s="1"/>
      <c r="H208" s="1"/>
      <c r="N208" s="1"/>
      <c r="O208" s="1"/>
      <c r="P208" s="1"/>
      <c r="Q208" s="1"/>
      <c r="R208" s="1"/>
    </row>
    <row r="209" spans="1:18">
      <c r="A209" s="2"/>
      <c r="B209" s="2"/>
      <c r="C209" s="2"/>
      <c r="E209" s="8"/>
      <c r="G209" s="1"/>
      <c r="H209" s="1"/>
      <c r="N209" s="1"/>
      <c r="O209" s="1"/>
      <c r="P209" s="1"/>
      <c r="Q209" s="1"/>
      <c r="R209" s="1"/>
    </row>
    <row r="210" spans="1:18">
      <c r="A210" s="2"/>
      <c r="B210" s="3"/>
      <c r="C210" s="3"/>
      <c r="E210" s="8"/>
      <c r="G210" s="1"/>
      <c r="H210" s="1"/>
      <c r="N210" s="1"/>
      <c r="O210" s="1"/>
      <c r="P210" s="1"/>
      <c r="Q210" s="1"/>
      <c r="R210" s="1"/>
    </row>
    <row r="211" spans="1:18">
      <c r="A211" s="2"/>
      <c r="B211" s="3"/>
      <c r="C211" s="3"/>
      <c r="E211" s="8"/>
      <c r="G211" s="1"/>
      <c r="H211" s="1"/>
      <c r="N211" s="1"/>
      <c r="O211" s="1"/>
      <c r="P211" s="1"/>
      <c r="Q211" s="1"/>
      <c r="R211" s="1"/>
    </row>
    <row r="212" spans="1:18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>
      <c r="A213" s="2"/>
      <c r="B213" s="2"/>
      <c r="C213" s="2"/>
      <c r="E213" s="8"/>
      <c r="G213" s="1"/>
      <c r="H213" s="1"/>
      <c r="N213" s="1"/>
      <c r="O213" s="1"/>
      <c r="P213" s="1"/>
      <c r="Q213" s="1"/>
      <c r="R213" s="1"/>
    </row>
    <row r="214" spans="1:18">
      <c r="A214" s="2"/>
      <c r="B214" s="3"/>
      <c r="C214" s="3"/>
      <c r="E214" s="8"/>
      <c r="G214" s="1"/>
      <c r="H214" s="1"/>
      <c r="N214" s="1"/>
      <c r="O214" s="1"/>
      <c r="P214" s="1"/>
      <c r="Q214" s="1"/>
      <c r="R214" s="1"/>
    </row>
    <row r="215" spans="1:18">
      <c r="A215" s="2"/>
      <c r="B215" s="2"/>
      <c r="C215" s="2"/>
      <c r="E215" s="8"/>
      <c r="G215" s="1"/>
      <c r="H215" s="1"/>
      <c r="N215" s="1"/>
      <c r="O215" s="1"/>
      <c r="P215" s="1"/>
      <c r="Q215" s="1"/>
      <c r="R215" s="1"/>
    </row>
    <row r="216" spans="1:18">
      <c r="A216" s="2"/>
      <c r="B216" s="2"/>
      <c r="C216" s="2"/>
      <c r="E216" s="8"/>
      <c r="G216" s="1"/>
      <c r="H216" s="1"/>
      <c r="N216" s="1"/>
      <c r="O216" s="1"/>
      <c r="P216" s="1"/>
      <c r="Q216" s="1"/>
      <c r="R216" s="1"/>
    </row>
    <row r="217" spans="1:18">
      <c r="A217" s="2"/>
      <c r="B217" s="4"/>
      <c r="C217" s="2"/>
      <c r="E217" s="8"/>
      <c r="G217" s="1"/>
      <c r="H217" s="1"/>
      <c r="N217" s="1"/>
      <c r="O217" s="1"/>
      <c r="P217" s="1"/>
      <c r="Q217" s="1"/>
      <c r="R217" s="1"/>
    </row>
    <row r="218" spans="1:18">
      <c r="A218" s="2"/>
      <c r="B218" s="2"/>
      <c r="C218" s="2"/>
      <c r="E218" s="8"/>
      <c r="G218" s="1"/>
      <c r="H218" s="1"/>
      <c r="N218" s="1"/>
      <c r="O218" s="1"/>
      <c r="P218" s="1"/>
      <c r="Q218" s="1"/>
      <c r="R218" s="1"/>
    </row>
    <row r="219" spans="1:18">
      <c r="A219" s="2"/>
      <c r="B219" s="3"/>
      <c r="C219" s="3"/>
      <c r="E219" s="8"/>
      <c r="G219" s="1"/>
      <c r="H219" s="1"/>
      <c r="N219" s="1"/>
      <c r="O219" s="1"/>
      <c r="P219" s="1"/>
      <c r="Q219" s="1"/>
      <c r="R219" s="1"/>
    </row>
    <row r="220" spans="1:18">
      <c r="A220" s="2"/>
      <c r="B220" s="2"/>
      <c r="C220" s="2"/>
      <c r="E220" s="8"/>
      <c r="G220" s="1"/>
      <c r="H220" s="1"/>
      <c r="N220" s="1"/>
      <c r="O220" s="1"/>
      <c r="P220" s="1"/>
      <c r="Q220" s="1"/>
      <c r="R220" s="1"/>
    </row>
    <row r="221" spans="1:18">
      <c r="A221" s="2"/>
      <c r="B221" s="2"/>
      <c r="C221" s="2"/>
      <c r="E221" s="8"/>
      <c r="G221" s="1"/>
      <c r="H221" s="1"/>
      <c r="N221" s="1"/>
      <c r="O221" s="1"/>
      <c r="P221" s="1"/>
      <c r="Q221" s="1"/>
      <c r="R221" s="1"/>
    </row>
    <row r="222" spans="1:18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  <row r="223" spans="1:18">
      <c r="A223" s="2"/>
      <c r="B223" s="3"/>
      <c r="C223" s="3"/>
      <c r="E223" s="8"/>
      <c r="G223" s="1"/>
      <c r="H223" s="1"/>
      <c r="N223" s="1"/>
      <c r="O223" s="1"/>
      <c r="P223" s="1"/>
      <c r="Q223" s="1"/>
      <c r="R223" s="1"/>
    </row>
    <row r="224" spans="1:18">
      <c r="A224" s="2"/>
      <c r="B224" s="3"/>
      <c r="C224" s="3"/>
      <c r="E224" s="8"/>
      <c r="G224" s="1"/>
      <c r="H224" s="1"/>
      <c r="N224" s="1"/>
      <c r="O224" s="1"/>
      <c r="P224" s="1"/>
      <c r="Q224" s="1"/>
      <c r="R224" s="1"/>
    </row>
    <row r="225" spans="1:18">
      <c r="A225" s="2"/>
      <c r="B225" s="3"/>
      <c r="C225" s="3"/>
      <c r="E225" s="8"/>
      <c r="G225" s="1"/>
      <c r="H225" s="1"/>
      <c r="N225" s="1"/>
      <c r="O225" s="1"/>
      <c r="P225" s="1"/>
      <c r="Q225" s="1"/>
      <c r="R225" s="1"/>
    </row>
    <row r="226" spans="1:18">
      <c r="A226" s="2"/>
      <c r="B226" s="3"/>
      <c r="C226" s="3"/>
      <c r="E226" s="8"/>
      <c r="G226" s="1"/>
      <c r="H226" s="1"/>
      <c r="N226" s="1"/>
      <c r="O226" s="1"/>
      <c r="P226" s="1"/>
      <c r="Q226" s="1"/>
      <c r="R226" s="1"/>
    </row>
    <row r="227" spans="1:18">
      <c r="A227" s="2"/>
      <c r="B227" s="3"/>
      <c r="C227" s="3"/>
      <c r="E227" s="8"/>
      <c r="G227" s="1"/>
      <c r="H227" s="1"/>
      <c r="N227" s="1"/>
      <c r="O227" s="1"/>
      <c r="P227" s="1"/>
      <c r="Q227" s="1"/>
      <c r="R227" s="1"/>
    </row>
    <row r="228" spans="1:18">
      <c r="A228" s="2"/>
      <c r="B228" s="3"/>
      <c r="C228" s="3"/>
      <c r="E228" s="8"/>
      <c r="G228" s="1"/>
      <c r="H228" s="1"/>
      <c r="N228" s="1"/>
      <c r="O228" s="1"/>
      <c r="P228" s="1"/>
      <c r="Q228" s="1"/>
      <c r="R228" s="1"/>
    </row>
    <row r="229" spans="1:18">
      <c r="A229" s="2"/>
      <c r="B229" s="2"/>
      <c r="C229" s="2"/>
      <c r="E229" s="8"/>
      <c r="G229" s="1"/>
      <c r="H229" s="1"/>
      <c r="N229" s="1"/>
      <c r="O229" s="1"/>
      <c r="P229" s="1"/>
      <c r="Q229" s="1"/>
      <c r="R229" s="1"/>
    </row>
    <row r="230" spans="1:18">
      <c r="A230" s="2"/>
      <c r="B230" s="3"/>
      <c r="C230" s="3"/>
      <c r="E230" s="8"/>
      <c r="G230" s="1"/>
      <c r="H230" s="1"/>
      <c r="N230" s="1"/>
      <c r="O230" s="1"/>
      <c r="P230" s="1"/>
      <c r="Q230" s="1"/>
      <c r="R230" s="1"/>
    </row>
    <row r="231" spans="1:18">
      <c r="A231" s="2"/>
      <c r="B231" s="2"/>
      <c r="C231" s="2"/>
      <c r="E231" s="8"/>
      <c r="G231" s="1"/>
      <c r="H231" s="1"/>
      <c r="N231" s="1"/>
      <c r="O231" s="1"/>
      <c r="P231" s="1"/>
      <c r="Q231" s="1"/>
      <c r="R231" s="1"/>
    </row>
    <row r="232" spans="1:18">
      <c r="A232" s="2"/>
      <c r="B232" s="3"/>
      <c r="C232" s="3"/>
      <c r="E232" s="8"/>
      <c r="G232" s="1"/>
      <c r="H232" s="1"/>
      <c r="N232" s="1"/>
      <c r="O232" s="1"/>
      <c r="P232" s="1"/>
      <c r="Q232" s="1"/>
      <c r="R232" s="1"/>
    </row>
  </sheetData>
  <mergeCells count="2">
    <mergeCell ref="A11:C11"/>
    <mergeCell ref="A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zoomScale="93" zoomScaleNormal="93" workbookViewId="0">
      <selection activeCell="J7" sqref="J7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7.140625" customWidth="1"/>
    <col min="12" max="12" width="7.85546875" customWidth="1"/>
    <col min="13" max="14" width="10.140625" customWidth="1"/>
    <col min="15" max="15" width="10.710937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10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72" customHeight="1">
      <c r="A1" s="58" t="s">
        <v>104</v>
      </c>
      <c r="B1" s="58" t="s">
        <v>4</v>
      </c>
      <c r="C1" s="58" t="s">
        <v>5</v>
      </c>
      <c r="D1" s="58" t="s">
        <v>6</v>
      </c>
      <c r="E1" s="58" t="s">
        <v>7</v>
      </c>
      <c r="F1" s="58" t="s">
        <v>8</v>
      </c>
      <c r="G1" s="58" t="s">
        <v>9</v>
      </c>
      <c r="H1" s="58" t="s">
        <v>10</v>
      </c>
      <c r="I1" s="58" t="s">
        <v>11</v>
      </c>
      <c r="J1" s="58" t="s">
        <v>12</v>
      </c>
      <c r="K1" s="58" t="s">
        <v>13</v>
      </c>
      <c r="L1" s="58" t="s">
        <v>14</v>
      </c>
      <c r="M1" s="58" t="s">
        <v>15</v>
      </c>
      <c r="N1" s="58" t="s">
        <v>134</v>
      </c>
      <c r="O1" s="58" t="s">
        <v>16</v>
      </c>
      <c r="P1" s="59" t="s">
        <v>17</v>
      </c>
      <c r="Q1" s="58" t="s">
        <v>18</v>
      </c>
      <c r="R1" s="58" t="s">
        <v>19</v>
      </c>
      <c r="S1" s="58" t="s">
        <v>20</v>
      </c>
      <c r="T1" s="58" t="s">
        <v>21</v>
      </c>
      <c r="U1" s="58" t="s">
        <v>22</v>
      </c>
      <c r="V1" s="58" t="s">
        <v>23</v>
      </c>
      <c r="W1" s="58" t="s">
        <v>24</v>
      </c>
      <c r="X1" s="58" t="s">
        <v>25</v>
      </c>
      <c r="Y1" s="58" t="s">
        <v>26</v>
      </c>
      <c r="Z1" s="58" t="s">
        <v>27</v>
      </c>
      <c r="AA1" s="58" t="s">
        <v>28</v>
      </c>
      <c r="AB1" s="58" t="s">
        <v>29</v>
      </c>
      <c r="AC1" s="60" t="s">
        <v>30</v>
      </c>
      <c r="AD1" s="60" t="s">
        <v>159</v>
      </c>
      <c r="AE1" s="60" t="s">
        <v>160</v>
      </c>
      <c r="AF1" s="60" t="s">
        <v>138</v>
      </c>
      <c r="AG1" s="60" t="s">
        <v>149</v>
      </c>
      <c r="AH1" s="60" t="s">
        <v>161</v>
      </c>
      <c r="AI1" s="60" t="s">
        <v>141</v>
      </c>
      <c r="AJ1" s="60" t="s">
        <v>142</v>
      </c>
    </row>
    <row r="2" spans="1:36" ht="20.25" customHeight="1">
      <c r="A2" s="66" t="s">
        <v>0</v>
      </c>
      <c r="B2" s="67">
        <v>13</v>
      </c>
      <c r="C2" s="66" t="s">
        <v>3</v>
      </c>
      <c r="D2" s="66" t="s">
        <v>1</v>
      </c>
      <c r="E2" s="66" t="s">
        <v>1</v>
      </c>
      <c r="F2" s="66" t="s">
        <v>31</v>
      </c>
      <c r="G2" s="68" t="s">
        <v>32</v>
      </c>
      <c r="H2" s="66" t="s">
        <v>2</v>
      </c>
      <c r="I2" s="66"/>
      <c r="J2" s="69" t="s">
        <v>65</v>
      </c>
      <c r="K2" s="70" t="s">
        <v>50</v>
      </c>
      <c r="L2" s="70" t="s">
        <v>103</v>
      </c>
      <c r="M2" s="71">
        <v>8</v>
      </c>
      <c r="N2" s="71"/>
      <c r="O2" s="72">
        <f>+Bordro!G9</f>
        <v>1402</v>
      </c>
      <c r="P2" s="72"/>
      <c r="Q2" s="66"/>
      <c r="R2" s="66"/>
      <c r="S2" s="66"/>
      <c r="T2" s="66"/>
      <c r="U2" s="71"/>
      <c r="V2" s="71"/>
      <c r="W2" s="71"/>
      <c r="X2" s="66" t="s">
        <v>132</v>
      </c>
      <c r="Y2" s="71"/>
      <c r="Z2" s="66" t="s">
        <v>0</v>
      </c>
      <c r="AA2" s="66" t="s">
        <v>1</v>
      </c>
      <c r="AB2" s="66" t="s">
        <v>135</v>
      </c>
      <c r="AC2" s="61">
        <v>2</v>
      </c>
      <c r="AD2" s="62">
        <f>+Bordro!J9</f>
        <v>1205.72</v>
      </c>
      <c r="AE2" s="62"/>
      <c r="AF2" s="61">
        <f>+Bordro!K9</f>
        <v>180.86</v>
      </c>
      <c r="AG2" s="62">
        <f>+Bordro!L9</f>
        <v>180.86</v>
      </c>
      <c r="AH2" s="63">
        <f>+Bordro!M9</f>
        <v>0</v>
      </c>
      <c r="AI2" s="63">
        <f>+Bordro!N9</f>
        <v>10.64</v>
      </c>
      <c r="AJ2" s="63">
        <f>+Bordro!O9</f>
        <v>0</v>
      </c>
    </row>
    <row r="3" spans="1:36" ht="24" customHeight="1">
      <c r="A3" s="66" t="s">
        <v>0</v>
      </c>
      <c r="B3" s="73" t="s">
        <v>131</v>
      </c>
      <c r="C3" s="66" t="s">
        <v>3</v>
      </c>
      <c r="D3" s="66" t="s">
        <v>1</v>
      </c>
      <c r="E3" s="66" t="s">
        <v>1</v>
      </c>
      <c r="F3" s="66" t="s">
        <v>31</v>
      </c>
      <c r="G3" s="66" t="s">
        <v>32</v>
      </c>
      <c r="H3" s="66" t="s">
        <v>2</v>
      </c>
      <c r="I3" s="66"/>
      <c r="J3" s="69" t="s">
        <v>65</v>
      </c>
      <c r="K3" s="69" t="s">
        <v>100</v>
      </c>
      <c r="L3" s="69" t="s">
        <v>103</v>
      </c>
      <c r="M3" s="71">
        <v>8</v>
      </c>
      <c r="N3" s="71"/>
      <c r="O3" s="72">
        <f>+Bordro!G24</f>
        <v>2780.4</v>
      </c>
      <c r="P3" s="72"/>
      <c r="Q3" s="66"/>
      <c r="R3" s="66"/>
      <c r="S3" s="66"/>
      <c r="T3" s="66"/>
      <c r="U3" s="71"/>
      <c r="V3" s="71"/>
      <c r="W3" s="71"/>
      <c r="X3" s="66" t="s">
        <v>132</v>
      </c>
      <c r="Y3" s="66"/>
      <c r="Z3" s="66" t="s">
        <v>0</v>
      </c>
      <c r="AA3" s="66" t="s">
        <v>1</v>
      </c>
      <c r="AB3" s="66" t="s">
        <v>135</v>
      </c>
      <c r="AC3" s="61">
        <v>2</v>
      </c>
      <c r="AD3" s="62">
        <f>+Bordro!J24</f>
        <v>2571.87</v>
      </c>
      <c r="AE3" s="62"/>
      <c r="AF3" s="62">
        <f>+Bordro!K24</f>
        <v>385.78</v>
      </c>
      <c r="AG3" s="62">
        <f>+Bordro!L24</f>
        <v>385.78</v>
      </c>
      <c r="AH3" s="64">
        <f>+Bordro!M24</f>
        <v>0</v>
      </c>
      <c r="AI3" s="64">
        <f>+Bordro!N24</f>
        <v>21.1</v>
      </c>
      <c r="AJ3" s="64">
        <f>+Bordro!O24</f>
        <v>0</v>
      </c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O4" s="8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O5" s="8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O6" s="8"/>
      <c r="Q6" s="1"/>
      <c r="R6" s="1"/>
      <c r="X6" s="1"/>
      <c r="Y6" s="1"/>
      <c r="Z6" s="1"/>
      <c r="AA6" s="1"/>
      <c r="AB6" s="1"/>
    </row>
    <row r="7" spans="1:36" ht="12.75" customHeight="1">
      <c r="A7" s="1"/>
      <c r="B7" s="1"/>
      <c r="C7" s="1"/>
      <c r="D7" s="1"/>
      <c r="E7" s="1"/>
      <c r="F7" s="1"/>
      <c r="G7" s="1"/>
      <c r="H7" s="1"/>
      <c r="J7" s="2"/>
      <c r="K7" s="2"/>
      <c r="L7" s="2"/>
      <c r="O7" s="8"/>
      <c r="Q7" s="1"/>
      <c r="R7" s="1"/>
      <c r="X7" s="1"/>
      <c r="Y7" s="1"/>
      <c r="Z7" s="1"/>
      <c r="AA7" s="1"/>
      <c r="AB7" s="1"/>
    </row>
    <row r="8" spans="1:36" ht="37.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O8" s="8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O9" s="8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O10" s="8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O11" s="8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O12" s="8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O13" s="8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O14" s="8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2"/>
      <c r="K15" s="3"/>
      <c r="L15" s="3"/>
      <c r="O15" s="8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O16" s="8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2"/>
      <c r="K17" s="3"/>
      <c r="L17" s="3"/>
      <c r="O17" s="8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2"/>
      <c r="K18" s="3"/>
      <c r="L18" s="3"/>
      <c r="O18" s="8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O19" s="8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2"/>
      <c r="K20" s="2"/>
      <c r="L20" s="2"/>
      <c r="O20" s="8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5"/>
      <c r="K21" s="3"/>
      <c r="L21" s="3"/>
      <c r="O21" s="8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O22" s="8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2"/>
      <c r="K23" s="2"/>
      <c r="L23" s="2"/>
      <c r="O23" s="8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2"/>
      <c r="K24" s="3"/>
      <c r="L24" s="3"/>
      <c r="O24" s="8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2"/>
      <c r="K25" s="3"/>
      <c r="L25" s="3"/>
      <c r="O25" s="8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O26" s="8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2"/>
      <c r="K27" s="3"/>
      <c r="L27" s="3"/>
      <c r="O27" s="8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O28" s="8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O29" s="8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O30" s="8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O31" s="8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O32" s="8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O33" s="8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O34" s="8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O35" s="8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O36" s="8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O37" s="8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O38" s="8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O39" s="8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O40" s="8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O41" s="8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O42" s="8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O43" s="8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O44" s="8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O45" s="8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2"/>
      <c r="K46" s="2"/>
      <c r="L46" s="2"/>
      <c r="O46" s="8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O47" s="8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2"/>
      <c r="K48" s="3"/>
      <c r="L48" s="3"/>
      <c r="O48" s="8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O49" s="8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O50" s="8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O51" s="8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O52" s="8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O53" s="8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O54" s="8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O55" s="8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O56" s="8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O57" s="8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O58" s="8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O59" s="8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O60" s="8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O61" s="8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O62" s="8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O63" s="8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2"/>
      <c r="K64" s="3"/>
      <c r="L64" s="3"/>
      <c r="O64" s="8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2"/>
      <c r="K65" s="3"/>
      <c r="L65" s="3"/>
      <c r="O65" s="8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O66" s="8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O67" s="8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O68" s="8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4"/>
      <c r="K69" s="4"/>
      <c r="L69" s="2"/>
      <c r="O69" s="8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O70" s="8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O71" s="8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O72" s="8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O73" s="8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O74" s="8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O75" s="8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O76" s="8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O77" s="8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O78" s="8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O79" s="8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O80" s="8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O81" s="8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O82" s="8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O83" s="8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5"/>
      <c r="O84" s="8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O85" s="8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O86" s="8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2"/>
      <c r="K87" s="2"/>
      <c r="L87" s="2"/>
      <c r="O87" s="8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O88" s="8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O89" s="8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O90" s="8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O91" s="8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O92" s="8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O93" s="8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O94" s="8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5"/>
      <c r="K95" s="3"/>
      <c r="L95" s="3"/>
      <c r="O95" s="8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O96" s="8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O97" s="8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2"/>
      <c r="K98" s="2"/>
      <c r="L98" s="2"/>
      <c r="O98" s="8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O99" s="8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O100" s="8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2"/>
      <c r="L101" s="2"/>
      <c r="O101" s="8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O102" s="8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O103" s="8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O104" s="8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O105" s="8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O106" s="8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3"/>
      <c r="L107" s="3"/>
      <c r="O107" s="8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2"/>
      <c r="L108" s="2"/>
      <c r="O108" s="8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O109" s="8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3"/>
      <c r="L110" s="3"/>
      <c r="O110" s="8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2"/>
      <c r="L111" s="2"/>
      <c r="O111" s="8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O112" s="8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6"/>
      <c r="K113" s="7"/>
      <c r="L113" s="7"/>
      <c r="O113" s="8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4"/>
      <c r="L114" s="2"/>
      <c r="O114" s="8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O115" s="8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O116" s="8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O117" s="8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2"/>
      <c r="L118" s="2"/>
      <c r="O118" s="8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3"/>
      <c r="L119" s="3"/>
      <c r="O119" s="8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O120" s="8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O121" s="8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4"/>
      <c r="K122" s="2"/>
      <c r="L122" s="2"/>
      <c r="O122" s="8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2"/>
      <c r="L123" s="2"/>
      <c r="O123" s="8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3"/>
      <c r="L124" s="3"/>
      <c r="O124" s="8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5"/>
      <c r="L125" s="5"/>
      <c r="O125" s="8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O126" s="8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O127" s="8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O128" s="8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O129" s="8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O130" s="8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O131" s="8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O132" s="8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O133" s="8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O134" s="8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O135" s="8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O136" s="8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3"/>
      <c r="L137" s="3"/>
      <c r="O137" s="8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2"/>
      <c r="L138" s="2"/>
      <c r="O138" s="8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O139" s="8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O140" s="8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O141" s="8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O142" s="8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O143" s="8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O144" s="8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2"/>
      <c r="L145" s="2"/>
      <c r="O145" s="8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3"/>
      <c r="L146" s="3"/>
      <c r="O146" s="8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O147" s="8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O148" s="8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O149" s="8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5"/>
      <c r="K150" s="5"/>
      <c r="L150" s="5"/>
      <c r="O150" s="8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O151" s="8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O152" s="8"/>
      <c r="Q152" s="1"/>
      <c r="R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O153" s="8"/>
      <c r="Q153" s="1"/>
      <c r="R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O154" s="8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O155" s="8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O156" s="8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O157" s="8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O158" s="8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2"/>
      <c r="K159" s="2"/>
      <c r="L159" s="2"/>
      <c r="O159" s="8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O160" s="8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O161" s="8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O162" s="8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O163" s="8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5"/>
      <c r="K164" s="3"/>
      <c r="L164" s="3"/>
      <c r="O164" s="8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O165" s="8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O166" s="8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2"/>
      <c r="K167" s="2"/>
      <c r="L167" s="2"/>
      <c r="O167" s="8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O168" s="8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O169" s="8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2"/>
      <c r="K170" s="3"/>
      <c r="L170" s="3"/>
      <c r="O170" s="8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2"/>
      <c r="K171" s="3"/>
      <c r="L171" s="3"/>
      <c r="O171" s="8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2"/>
      <c r="K172" s="2"/>
      <c r="L172" s="2"/>
      <c r="O172" s="8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2"/>
      <c r="K173" s="3"/>
      <c r="L173" s="3"/>
      <c r="O173" s="8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O174" s="8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O175" s="8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2"/>
      <c r="K176" s="4"/>
      <c r="L176" s="2"/>
      <c r="O176" s="8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2"/>
      <c r="K177" s="2"/>
      <c r="L177" s="2"/>
      <c r="O177" s="8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O178" s="8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2"/>
      <c r="K179" s="2"/>
      <c r="L179" s="2"/>
      <c r="O179" s="8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O180" s="8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O181" s="8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2"/>
      <c r="K182" s="3"/>
      <c r="L182" s="3"/>
      <c r="O182" s="8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2"/>
      <c r="K183" s="3"/>
      <c r="L183" s="3"/>
      <c r="O183" s="8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O184" s="8"/>
      <c r="Q184" s="1"/>
      <c r="R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J185" s="2"/>
      <c r="K185" s="3"/>
      <c r="L185" s="3"/>
      <c r="O185" s="8"/>
      <c r="Q185" s="1"/>
      <c r="R185" s="1"/>
      <c r="X185" s="1"/>
      <c r="Y185" s="1"/>
      <c r="Z185" s="1"/>
      <c r="AA185" s="1"/>
      <c r="AB185" s="1"/>
    </row>
    <row r="186" spans="1:28">
      <c r="E186" s="1"/>
      <c r="F186" s="1"/>
      <c r="G186" s="1"/>
      <c r="H186" s="1"/>
      <c r="J186" s="2"/>
      <c r="K186" s="3"/>
      <c r="L186" s="3"/>
      <c r="O186" s="8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2"/>
      <c r="K187" s="3"/>
      <c r="L187" s="3"/>
      <c r="O187" s="8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2"/>
      <c r="K188" s="2"/>
      <c r="L188" s="2"/>
      <c r="O188" s="8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2"/>
      <c r="K189" s="3"/>
      <c r="L189" s="3"/>
      <c r="O189" s="8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2"/>
      <c r="K190" s="2"/>
      <c r="L190" s="2"/>
      <c r="O190" s="8"/>
      <c r="Q190" s="1"/>
      <c r="R190" s="1"/>
      <c r="X190" s="1"/>
      <c r="Y190" s="1"/>
      <c r="Z190" s="1"/>
      <c r="AA190" s="1"/>
      <c r="AB190" s="1"/>
    </row>
    <row r="191" spans="1:28">
      <c r="E191" s="1"/>
      <c r="F191" s="1"/>
      <c r="G191" s="1"/>
      <c r="H191" s="1"/>
      <c r="J191" s="2"/>
      <c r="K191" s="3"/>
      <c r="L191" s="3"/>
      <c r="O191" s="8"/>
      <c r="Q191" s="1"/>
      <c r="R191" s="1"/>
      <c r="X191" s="1"/>
      <c r="Y191" s="1"/>
      <c r="Z191" s="1"/>
      <c r="AA191" s="1"/>
      <c r="AB19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>
      <c r="A2" s="12" t="s">
        <v>63</v>
      </c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>
      <c r="A3" s="12" t="s">
        <v>96</v>
      </c>
      <c r="B3" s="12" t="s">
        <v>97</v>
      </c>
      <c r="C3" s="11"/>
      <c r="D3" s="11"/>
      <c r="E3" s="11"/>
      <c r="F3" s="1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>
      <c r="A4" s="12"/>
      <c r="B4" s="11"/>
      <c r="C4" s="11"/>
      <c r="D4" s="11"/>
      <c r="E4" s="11"/>
      <c r="F4" s="1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>
      <c r="A5" s="12" t="s">
        <v>64</v>
      </c>
      <c r="B5" s="9"/>
      <c r="C5" s="12" t="s">
        <v>64</v>
      </c>
      <c r="D5" s="11"/>
      <c r="E5" s="9" t="s">
        <v>65</v>
      </c>
      <c r="F5" s="11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>
      <c r="A6" s="12" t="s">
        <v>66</v>
      </c>
      <c r="B6" s="11"/>
      <c r="C6" s="11"/>
      <c r="D6" s="11"/>
      <c r="E6" s="11"/>
      <c r="F6" s="11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>
      <c r="A7" s="12"/>
      <c r="B7" s="11"/>
      <c r="C7" s="11"/>
      <c r="D7" s="11"/>
      <c r="E7" s="11"/>
      <c r="F7" s="1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>
      <c r="A8" s="12" t="s">
        <v>67</v>
      </c>
      <c r="B8" s="107" t="s">
        <v>68</v>
      </c>
      <c r="C8" s="108"/>
      <c r="D8" s="11"/>
      <c r="E8" s="11"/>
      <c r="F8" s="11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>
      <c r="A9" s="12" t="s">
        <v>69</v>
      </c>
      <c r="B9" s="109" t="s">
        <v>70</v>
      </c>
      <c r="C9" s="109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>
      <c r="A10" s="12" t="s">
        <v>71</v>
      </c>
      <c r="B10" s="11"/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>
      <c r="A11" s="12" t="s">
        <v>72</v>
      </c>
      <c r="B11" s="110" t="s">
        <v>73</v>
      </c>
      <c r="C11" s="110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>
      <c r="A12" s="12" t="s">
        <v>74</v>
      </c>
      <c r="B12" s="9" t="s">
        <v>75</v>
      </c>
      <c r="C12" s="9" t="s">
        <v>76</v>
      </c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>
      <c r="A15" s="12" t="s">
        <v>98</v>
      </c>
      <c r="B15" s="11"/>
      <c r="C15" s="11"/>
      <c r="D15" s="11"/>
      <c r="E15" s="11"/>
      <c r="F15" s="1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>
      <c r="A16" s="12"/>
      <c r="B16" s="11"/>
      <c r="C16" s="11"/>
      <c r="D16" s="11"/>
      <c r="E16" s="11"/>
      <c r="F16" s="11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>
      <c r="A17" s="12" t="s">
        <v>64</v>
      </c>
      <c r="B17" s="9"/>
      <c r="C17" s="12" t="s">
        <v>64</v>
      </c>
      <c r="D17" s="11"/>
      <c r="E17" s="9" t="s">
        <v>65</v>
      </c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>
      <c r="A18" s="12" t="s">
        <v>66</v>
      </c>
      <c r="B18" s="11"/>
      <c r="C18" s="11"/>
      <c r="D18" s="11"/>
      <c r="E18" s="11"/>
      <c r="F18" s="1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>
      <c r="A19" s="12"/>
      <c r="B19" s="11"/>
      <c r="C19" s="11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>
      <c r="A20" s="12" t="s">
        <v>67</v>
      </c>
      <c r="B20" s="107" t="s">
        <v>68</v>
      </c>
      <c r="C20" s="108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>
      <c r="A21" s="12" t="s">
        <v>69</v>
      </c>
      <c r="B21" s="109" t="s">
        <v>70</v>
      </c>
      <c r="C21" s="109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>
      <c r="A22" s="12" t="s">
        <v>71</v>
      </c>
      <c r="B22" s="11"/>
      <c r="C22" s="11"/>
      <c r="D22" s="11"/>
      <c r="E22" s="11"/>
      <c r="F22" s="11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>
      <c r="A23" s="12" t="s">
        <v>72</v>
      </c>
      <c r="B23" s="110" t="s">
        <v>73</v>
      </c>
      <c r="C23" s="110"/>
      <c r="D23" s="11"/>
      <c r="E23" s="11"/>
      <c r="F23" s="1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>
      <c r="A24" s="12" t="s">
        <v>74</v>
      </c>
      <c r="B24" s="9" t="s">
        <v>75</v>
      </c>
      <c r="C24" s="9" t="s">
        <v>76</v>
      </c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5" sqref="D25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113" t="s">
        <v>34</v>
      </c>
      <c r="B1" s="113"/>
      <c r="C1" s="113"/>
      <c r="D1" s="113"/>
      <c r="E1" s="113"/>
      <c r="F1" s="113"/>
      <c r="G1" s="113"/>
      <c r="H1" s="113"/>
    </row>
    <row r="2" spans="1:8" ht="26.25" customHeight="1">
      <c r="A2" s="18" t="s">
        <v>35</v>
      </c>
      <c r="B2" s="18" t="s">
        <v>36</v>
      </c>
      <c r="C2" s="18" t="s">
        <v>37</v>
      </c>
      <c r="D2" s="18" t="s">
        <v>38</v>
      </c>
      <c r="E2" s="18" t="s">
        <v>39</v>
      </c>
      <c r="F2" s="18" t="s">
        <v>40</v>
      </c>
      <c r="G2" s="18" t="s">
        <v>41</v>
      </c>
      <c r="H2" s="18" t="s">
        <v>42</v>
      </c>
    </row>
    <row r="3" spans="1:8" ht="18.75" customHeight="1">
      <c r="A3" s="19" t="s">
        <v>43</v>
      </c>
      <c r="B3" s="19">
        <v>2</v>
      </c>
      <c r="C3" s="20" t="s">
        <v>44</v>
      </c>
      <c r="D3" s="19" t="s">
        <v>45</v>
      </c>
      <c r="E3" s="19">
        <v>821101</v>
      </c>
      <c r="F3" s="21" t="s">
        <v>47</v>
      </c>
      <c r="G3" s="19">
        <v>1498695319</v>
      </c>
      <c r="H3" s="19" t="s">
        <v>46</v>
      </c>
    </row>
    <row r="4" spans="1:8" ht="12.75" customHeight="1"/>
    <row r="5" spans="1:8">
      <c r="E5" s="114" t="s">
        <v>101</v>
      </c>
    </row>
    <row r="6" spans="1:8">
      <c r="E6" s="114"/>
    </row>
    <row r="7" spans="1:8">
      <c r="E7" s="114"/>
    </row>
    <row r="8" spans="1:8">
      <c r="E8" s="114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cp:lastPrinted>2020-10-21T10:43:48Z</cp:lastPrinted>
  <dcterms:created xsi:type="dcterms:W3CDTF">2010-12-01T14:41:38Z</dcterms:created>
  <dcterms:modified xsi:type="dcterms:W3CDTF">2022-02-16T12:53:35Z</dcterms:modified>
</cp:coreProperties>
</file>